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400" activeTab="14"/>
  </bookViews>
  <sheets>
    <sheet name="Open ATV" sheetId="1" r:id="rId1"/>
    <sheet name="50CC - Chain" sheetId="2" r:id="rId2"/>
    <sheet name="50CC - Shaft" sheetId="3" r:id="rId3"/>
    <sheet name="65CC" sheetId="4" r:id="rId4"/>
    <sheet name="85CC" sheetId="5" r:id="rId5"/>
    <sheet name="Youth" sheetId="6" r:id="rId6"/>
    <sheet name="450 Novice" sheetId="7" r:id="rId7"/>
    <sheet name="450 Intermediate" sheetId="8" r:id="rId8"/>
    <sheet name="450 Expert" sheetId="9" r:id="rId9"/>
    <sheet name="Open Novice" sheetId="10" r:id="rId10"/>
    <sheet name="Open Intermediate" sheetId="11" r:id="rId11"/>
    <sheet name="Open Expert" sheetId="12" r:id="rId12"/>
    <sheet name="750 Expert" sheetId="13" r:id="rId13"/>
    <sheet name="Veterans" sheetId="14" r:id="rId14"/>
    <sheet name="Speedway" sheetId="15" r:id="rId15"/>
  </sheets>
  <definedNames/>
  <calcPr fullCalcOnLoad="1"/>
</workbook>
</file>

<file path=xl/sharedStrings.xml><?xml version="1.0" encoding="utf-8"?>
<sst xmlns="http://schemas.openxmlformats.org/spreadsheetml/2006/main" count="1870" uniqueCount="518">
  <si>
    <t>Standings 2016 - Speedway</t>
  </si>
  <si>
    <t>Standings</t>
  </si>
  <si>
    <t>Plate #</t>
  </si>
  <si>
    <t>License #</t>
  </si>
  <si>
    <t>Class</t>
  </si>
  <si>
    <t>First Name</t>
  </si>
  <si>
    <t>Last Name</t>
  </si>
  <si>
    <t>Total Points</t>
  </si>
  <si>
    <t>Pos</t>
  </si>
  <si>
    <t>Points</t>
  </si>
  <si>
    <t>City</t>
  </si>
  <si>
    <t>Brand</t>
  </si>
  <si>
    <t>Sponsors</t>
  </si>
  <si>
    <t>Speedway</t>
  </si>
  <si>
    <t>Tyler</t>
  </si>
  <si>
    <t>Brown</t>
  </si>
  <si>
    <t>Muskoka, ON</t>
  </si>
  <si>
    <t>Jawa</t>
  </si>
  <si>
    <t>Evans Racing, Manian Marine, Mom and Dad, F.A.S.T. Racing, GT Tuning</t>
  </si>
  <si>
    <t>John</t>
  </si>
  <si>
    <t>Bennett</t>
  </si>
  <si>
    <t>Welland, ON</t>
  </si>
  <si>
    <t>GM / JAWA</t>
  </si>
  <si>
    <t>Mike</t>
  </si>
  <si>
    <t>Buman</t>
  </si>
  <si>
    <t>Binghamton, NY</t>
  </si>
  <si>
    <t>JAWA</t>
  </si>
  <si>
    <t>Polito Motors, Binghamton Honda, JE Bike Products, All Balls Racing, TNT Welding, Flat Track Canada</t>
  </si>
  <si>
    <t>Drew</t>
  </si>
  <si>
    <t>Kehoe</t>
  </si>
  <si>
    <t>Oakville, ON</t>
  </si>
  <si>
    <t>Kehoe Racing</t>
  </si>
  <si>
    <t>GM</t>
  </si>
  <si>
    <t>J &amp; M Racing</t>
  </si>
  <si>
    <t>Gary</t>
  </si>
  <si>
    <t>Moody</t>
  </si>
  <si>
    <t>St. Catharines, ON</t>
  </si>
  <si>
    <t>Krazy Kustoms Motorcycles</t>
  </si>
  <si>
    <t>Terry</t>
  </si>
  <si>
    <t>Rideout</t>
  </si>
  <si>
    <t>Freelton</t>
  </si>
  <si>
    <t>Kyle</t>
  </si>
  <si>
    <t>Legault</t>
  </si>
  <si>
    <t>Johnny Rockstar Racing, GT Tuning</t>
  </si>
  <si>
    <t>Jim</t>
  </si>
  <si>
    <t>Terchila</t>
  </si>
  <si>
    <t>Dancey Drive</t>
  </si>
  <si>
    <t>Mid America Speedway, C&amp;C Cycle</t>
  </si>
  <si>
    <t>Casey</t>
  </si>
  <si>
    <t>Donholt</t>
  </si>
  <si>
    <t>Tony Polito, All Balls Racing</t>
  </si>
  <si>
    <t>David</t>
  </si>
  <si>
    <t>Meldrum</t>
  </si>
  <si>
    <t>Lakeland</t>
  </si>
  <si>
    <t>Welland County Motorcycle Club</t>
  </si>
  <si>
    <t>Zach</t>
  </si>
  <si>
    <t>Peters</t>
  </si>
  <si>
    <t>Ransomville</t>
  </si>
  <si>
    <t>Atwal EyeCare, GT Tuning, KW Racewear</t>
  </si>
  <si>
    <t>Spencer</t>
  </si>
  <si>
    <t>Portororo</t>
  </si>
  <si>
    <t>Endwell, NY</t>
  </si>
  <si>
    <t>Paul</t>
  </si>
  <si>
    <t>Brauweiler</t>
  </si>
  <si>
    <t>Titan Cycle, APJ Home Improvements, Kyle Legault</t>
  </si>
  <si>
    <t>Lee</t>
  </si>
  <si>
    <t>Charland</t>
  </si>
  <si>
    <t>Nicholas</t>
  </si>
  <si>
    <t>Bellport</t>
  </si>
  <si>
    <t>Sorel-Tracy, QC</t>
  </si>
  <si>
    <t>Tim Murray, GT Tuning</t>
  </si>
  <si>
    <t>Gaetan</t>
  </si>
  <si>
    <t>Carignan</t>
  </si>
  <si>
    <t>Trois-Rivieres, QC</t>
  </si>
  <si>
    <t>Les cimentiers, R.G. INC</t>
  </si>
  <si>
    <t>Clayton</t>
  </si>
  <si>
    <t>Criswell</t>
  </si>
  <si>
    <t>Frankford, IN</t>
  </si>
  <si>
    <t>C &amp; C Cycle, Mid America Speedway, Western Power Sports</t>
  </si>
  <si>
    <t>Nicolas</t>
  </si>
  <si>
    <t>Fafard</t>
  </si>
  <si>
    <t>GT Tuning Canada, Tim Murray</t>
  </si>
  <si>
    <t>DNS</t>
  </si>
  <si>
    <t>Standings 2016 - Veterans</t>
  </si>
  <si>
    <t>Veterans</t>
  </si>
  <si>
    <t>Dave</t>
  </si>
  <si>
    <t>Gill</t>
  </si>
  <si>
    <t>Trenton, ON</t>
  </si>
  <si>
    <t>Yamaha</t>
  </si>
  <si>
    <t>Belleville Sport &amp; Lawn, Boston Pizza, Team Green Canada, Saddleman, The Celtic Pub, Pro Fuel, Rapid Rad, Peagusus Promotions, KD Transmission</t>
  </si>
  <si>
    <t>Michael</t>
  </si>
  <si>
    <t>Pope</t>
  </si>
  <si>
    <t>Acton, ON</t>
  </si>
  <si>
    <t>Honda</t>
  </si>
  <si>
    <t>Tom</t>
  </si>
  <si>
    <t>Goodford</t>
  </si>
  <si>
    <t>Swain, NY</t>
  </si>
  <si>
    <t>Rick</t>
  </si>
  <si>
    <t>Gunby</t>
  </si>
  <si>
    <t>Minett, ON</t>
  </si>
  <si>
    <t>KTM</t>
  </si>
  <si>
    <t>Sam</t>
  </si>
  <si>
    <t>Manyon</t>
  </si>
  <si>
    <t>Akron, OH</t>
  </si>
  <si>
    <t>Rotax</t>
  </si>
  <si>
    <t>SunnySide Cycle, Wife Jeannie, Wes Pierce, Steve Matheson</t>
  </si>
  <si>
    <t>Parker</t>
  </si>
  <si>
    <t>Stoney Creek</t>
  </si>
  <si>
    <t>Kawasaki</t>
  </si>
  <si>
    <t>Kawasaki, Inglis Cycle, Dunlop, Scorpion</t>
  </si>
  <si>
    <t>Rob</t>
  </si>
  <si>
    <t>Vrbanac</t>
  </si>
  <si>
    <t>Deed&amp;#39;s Place, Titan Racing</t>
  </si>
  <si>
    <t>Martine</t>
  </si>
  <si>
    <t>Brent</t>
  </si>
  <si>
    <t>Thompson</t>
  </si>
  <si>
    <t>Stoney Creek, ON</t>
  </si>
  <si>
    <t>Sean</t>
  </si>
  <si>
    <t>Gillespie</t>
  </si>
  <si>
    <t>Fort Erie, ON</t>
  </si>
  <si>
    <t>Churchill</t>
  </si>
  <si>
    <t>Sudbury, ON</t>
  </si>
  <si>
    <t>Dan</t>
  </si>
  <si>
    <t>Doreen</t>
  </si>
  <si>
    <t>Tyendinaga Mohawk Territory</t>
  </si>
  <si>
    <t>Yamaha YZF 450</t>
  </si>
  <si>
    <t>Speedway Gass, Motorcycles &amp; More, Native Renaisance Gift Shop</t>
  </si>
  <si>
    <t>Wallace</t>
  </si>
  <si>
    <t>Williamson</t>
  </si>
  <si>
    <t>Georgetown, ON</t>
  </si>
  <si>
    <t>Engle</t>
  </si>
  <si>
    <t>London, ON</t>
  </si>
  <si>
    <t>Suzuki RMZ 450</t>
  </si>
  <si>
    <t>James</t>
  </si>
  <si>
    <t>Sehl</t>
  </si>
  <si>
    <t>Ancaster, ON</t>
  </si>
  <si>
    <t>Jr</t>
  </si>
  <si>
    <t>Gasport, NY</t>
  </si>
  <si>
    <t>Standings 2016 - 750 Expert</t>
  </si>
  <si>
    <t>Standings 2016 - Open Expert</t>
  </si>
  <si>
    <t>Open Expert</t>
  </si>
  <si>
    <t>Pouliot</t>
  </si>
  <si>
    <t>Quebec, QC</t>
  </si>
  <si>
    <t>Matthew</t>
  </si>
  <si>
    <t>Dave Paint Shop, Sicard RV</t>
  </si>
  <si>
    <t>Doug</t>
  </si>
  <si>
    <t>Beattie</t>
  </si>
  <si>
    <t>Burlington, ON</t>
  </si>
  <si>
    <t>KBR, 26 Suspension, Sturgess Cycle</t>
  </si>
  <si>
    <t>PJ</t>
  </si>
  <si>
    <t>Biegger</t>
  </si>
  <si>
    <t>Hamilton, ON</t>
  </si>
  <si>
    <t>KBR , TwentySix Suspension, DB12, Outlaw Productions, Woosner, WKR</t>
  </si>
  <si>
    <t>Jon</t>
  </si>
  <si>
    <t>Cornwell</t>
  </si>
  <si>
    <t>Erin, ON</t>
  </si>
  <si>
    <t>Chad</t>
  </si>
  <si>
    <t>Cose</t>
  </si>
  <si>
    <t>Fremont, California</t>
  </si>
  <si>
    <t>Chris</t>
  </si>
  <si>
    <t>Evans</t>
  </si>
  <si>
    <t>Jordan Station</t>
  </si>
  <si>
    <t>American HD, Brian Olsen Racing</t>
  </si>
  <si>
    <t>Joe</t>
  </si>
  <si>
    <t>Hartrich</t>
  </si>
  <si>
    <t>Lancaster, NY</t>
  </si>
  <si>
    <t>American Harley-Davidson, Kantor Law Firm, Niagara Falls HOG</t>
  </si>
  <si>
    <t>Hoy</t>
  </si>
  <si>
    <t>Kitchener, ON</t>
  </si>
  <si>
    <t>APEX Cycle</t>
  </si>
  <si>
    <t>Isherwood</t>
  </si>
  <si>
    <t>Honda/Rotax</t>
  </si>
  <si>
    <t>Brass Knuckle Therapy, Tricon Windows, Nic Fit Vapour, Performance Atv and Lesiure, Taylor Mechanical, BJ&amp;#39;s Variety</t>
  </si>
  <si>
    <t>LaBelle</t>
  </si>
  <si>
    <t>Clare&amp;#39;s Cycle and Sports, Mike Labelle Racing, Water&amp;#39;s Autobody, Project K Racing, Luczak Racing, Trax Racing, Saddlemen, WKR, Spider Grips, Vortex, Lightshoe, Harrington Heating and Cooling, Platinum Auto, Boughner Suspension</t>
  </si>
  <si>
    <t>Lawrence</t>
  </si>
  <si>
    <t>Mississauga, ON</t>
  </si>
  <si>
    <t>Parts Canada, Alphinestar, HJC Elements, American HD</t>
  </si>
  <si>
    <t>Austin</t>
  </si>
  <si>
    <t>Luczak</t>
  </si>
  <si>
    <t>Barker, NY</t>
  </si>
  <si>
    <t>Luczak Racin, Motion PRO Webcams, Fasdass, Evans Coolant, Saddleman, American SumperCamp</t>
  </si>
  <si>
    <t>Lenny</t>
  </si>
  <si>
    <t>Munroe</t>
  </si>
  <si>
    <t>Sehl Racing</t>
  </si>
  <si>
    <t>Brandon</t>
  </si>
  <si>
    <t>Seguin</t>
  </si>
  <si>
    <t>Digital Detail, Quinn Customs Motorcycles, Niagara Autosales, Lifetime Exteriors, Regan Woodwards</t>
  </si>
  <si>
    <t>Mommaz Boyz, Diamond Detail, Works Connection, Performance ATV &amp; Leasure, Regan Woodward, Lifetime Roofing, Port Colborne Wakeboard Park</t>
  </si>
  <si>
    <t>Don</t>
  </si>
  <si>
    <t>Taylor</t>
  </si>
  <si>
    <t>Port Colborne, ON</t>
  </si>
  <si>
    <t>Brad</t>
  </si>
  <si>
    <t>Hazel</t>
  </si>
  <si>
    <t>Cyndonville, NY</t>
  </si>
  <si>
    <t>XR 750</t>
  </si>
  <si>
    <t>HA Racing, Brad Hazel Machining, Pete Allen, Brian Newman, Brazzell Automotive, Pure Attitude Activeware, Guy Hughson</t>
  </si>
  <si>
    <t>Brodie</t>
  </si>
  <si>
    <t>Buchan</t>
  </si>
  <si>
    <t>Leamington, ON</t>
  </si>
  <si>
    <t>Ryno Power, DJ Enns Graphic Design, Outlaw Productions, KBR, Matt and Michelle Phibbs, Randy Friars, Twenty Six Suspension, Mom and Dad, Scott Wilkinson</t>
  </si>
  <si>
    <t>Steve</t>
  </si>
  <si>
    <t>Justin</t>
  </si>
  <si>
    <t>Jones</t>
  </si>
  <si>
    <t>RLJ Racing, Wild Rides, Elder Trucking</t>
  </si>
  <si>
    <t>Johnny</t>
  </si>
  <si>
    <t>Lewis</t>
  </si>
  <si>
    <t>KBR, F.A.S.T. Racing, Welland County Speedway, Rons Mow Shop, Life Proof</t>
  </si>
  <si>
    <t>McKnight</t>
  </si>
  <si>
    <t>Hilton, NY</t>
  </si>
  <si>
    <t>Bell Helmets, Mobile Graphics, XBrand, Todd Burley, RWR Racing, Defiance Lifestyle Clothing</t>
  </si>
  <si>
    <t>DNF</t>
  </si>
  <si>
    <t>Standings 2016 - Open Intermediate</t>
  </si>
  <si>
    <t>Open Intermediate</t>
  </si>
  <si>
    <t>Dustin</t>
  </si>
  <si>
    <t>Evans Racing, Ryno Power, Risk Racing, Brace Bridge, Machine Works, North Brace Auto Tech, GT Tuning, Motogear, Motoseat, Rainville Auto, Doug Wilson</t>
  </si>
  <si>
    <t>Lambert</t>
  </si>
  <si>
    <t>DV Lambert Pit Stop, Napa Welland, Bosch Car Service Welland, Aqualine Water Haulage Wainfeleet, Aunt Linda and Uncle Rob, Dave and Tiff Vanfliet, LMR Racing, Mario Castansa</t>
  </si>
  <si>
    <t>Jesse</t>
  </si>
  <si>
    <t>Performance ATV and Leisure, Munroe Racing, Rick Gunby Racing</t>
  </si>
  <si>
    <t>Josh</t>
  </si>
  <si>
    <t>Barrick</t>
  </si>
  <si>
    <t>Sundance, Ms Heather, Motor Tire</t>
  </si>
  <si>
    <t>Crumb</t>
  </si>
  <si>
    <t>Kawi</t>
  </si>
  <si>
    <t>Hart &amp; Huntington, Triple K, Reckless Motorsports, Spoke Skins Nexo Sports, Pete&amp;#39;s Performance</t>
  </si>
  <si>
    <t>Shane</t>
  </si>
  <si>
    <t>Corbeil</t>
  </si>
  <si>
    <t>Clare&amp;#39;s Cycle, Mommaz Boyz, JPG Roofing, Kal Tire, WCG Photography, Primo Auto, Top Dawgs, RJR Excavating, Triple K Upholstery</t>
  </si>
  <si>
    <t>Scott</t>
  </si>
  <si>
    <t>American HD, Evans Racing, Sehl Racing, Lawrence Racing</t>
  </si>
  <si>
    <t>Matty</t>
  </si>
  <si>
    <t>Ward</t>
  </si>
  <si>
    <t>Sugar Mama Racing, KBR</t>
  </si>
  <si>
    <t>Alex</t>
  </si>
  <si>
    <t>Olsen</t>
  </si>
  <si>
    <t>HogTunes Speakers, Extreme Measures Paint, Brian Olsen Racing</t>
  </si>
  <si>
    <t>Trent</t>
  </si>
  <si>
    <t>Pickle</t>
  </si>
  <si>
    <t>Wheatley, ON</t>
  </si>
  <si>
    <t>Sheppard</t>
  </si>
  <si>
    <t>Dundas, ON</t>
  </si>
  <si>
    <t>Bailey Motorsports, Thindle Exhaust, Aerloc, The Brap Shop, Outlaw Productions, KBR, ThuLC Brand Clothing, My Girlfriend Kate, Parts Canada, Racebike Bitz</t>
  </si>
  <si>
    <t>Cody</t>
  </si>
  <si>
    <t>Marenlette</t>
  </si>
  <si>
    <t>Drum Chip, Dukes Harley Davidson, Matco Tools, Tom Hicks, Cam Racing, Mom &amp; Dad</t>
  </si>
  <si>
    <t>Jodi</t>
  </si>
  <si>
    <t>Christie</t>
  </si>
  <si>
    <t>Keene, ON</t>
  </si>
  <si>
    <t>Honda Canada, Sturgess Cycle, Hindle Exhaust, Kurt Biegger Racing, Shoei Helmets</t>
  </si>
  <si>
    <t>Bentley</t>
  </si>
  <si>
    <t>Thostlethwaite</t>
  </si>
  <si>
    <t>Woodstock, ON</t>
  </si>
  <si>
    <t>2006 RMZ 450 Suzuki</t>
  </si>
  <si>
    <t>Gemstone Motors, Whitelaw Automotive Woodstock</t>
  </si>
  <si>
    <t>Dallas</t>
  </si>
  <si>
    <t>Daniels</t>
  </si>
  <si>
    <t>McBride</t>
  </si>
  <si>
    <t>Toronto, Ont</t>
  </si>
  <si>
    <t>HOnda</t>
  </si>
  <si>
    <t>Standings 2016 - Open Novice</t>
  </si>
  <si>
    <t>Open Novice</t>
  </si>
  <si>
    <t>Logan</t>
  </si>
  <si>
    <t>Wilson</t>
  </si>
  <si>
    <t>Rockwood, ON</t>
  </si>
  <si>
    <t>Brian Olsen Racing, Mom and Dad, Grandpa Willy, Uncle Brett</t>
  </si>
  <si>
    <t>Connor</t>
  </si>
  <si>
    <t>Bekker-Thompson</t>
  </si>
  <si>
    <t>Port Colbourne, ON</t>
  </si>
  <si>
    <t>CNL Acrylic Repair, Thompson Motorsports, Grandma &amp; Grandpa, Mom &amp; Dad</t>
  </si>
  <si>
    <t>Jacob</t>
  </si>
  <si>
    <t>Rainville</t>
  </si>
  <si>
    <t>Rainville Auto</t>
  </si>
  <si>
    <t>Newman</t>
  </si>
  <si>
    <t>Medina, NY</t>
  </si>
  <si>
    <t>450 Honda</t>
  </si>
  <si>
    <t>Newman Motorsports, RLJ Racing, Ride Academy, Sunny Side Cycle, Suspension Systems</t>
  </si>
  <si>
    <t>Jimmy</t>
  </si>
  <si>
    <t>McCullough</t>
  </si>
  <si>
    <t>Paris, ON</t>
  </si>
  <si>
    <t>Robert</t>
  </si>
  <si>
    <t>Green</t>
  </si>
  <si>
    <t>Green Machine Racing, Jerry Dogs</t>
  </si>
  <si>
    <t>Rodrick</t>
  </si>
  <si>
    <t>Wainfleet, ON</t>
  </si>
  <si>
    <t>David Misdorp, Race Tech Suspension, Evel, AXO, Mom &amp; Dad, JD Hotwash</t>
  </si>
  <si>
    <t>Lonnen</t>
  </si>
  <si>
    <t>Albion, NY</t>
  </si>
  <si>
    <t>Honda CRF 250/CRF 450</t>
  </si>
  <si>
    <t>AXO, Votex, Spectro Oil, EKS Bran, UNI Filters, Bell Helmets, Pit Posse, MotMaster, Newman Motorsports</t>
  </si>
  <si>
    <t>Boudreau</t>
  </si>
  <si>
    <t>CRF 450</t>
  </si>
  <si>
    <t>Murray</t>
  </si>
  <si>
    <t>Honda CRF 450</t>
  </si>
  <si>
    <t>Bucket List Racing, Me, Myself and I</t>
  </si>
  <si>
    <t>Brian</t>
  </si>
  <si>
    <t>Zapp</t>
  </si>
  <si>
    <t>Midhurst</t>
  </si>
  <si>
    <t>Kawasaki 450</t>
  </si>
  <si>
    <t>Forever Two Wheel Go, Zapp Property</t>
  </si>
  <si>
    <t>Jarrett</t>
  </si>
  <si>
    <t>Phibbs</t>
  </si>
  <si>
    <t>Cottam, ON</t>
  </si>
  <si>
    <t>CRF 450F</t>
  </si>
  <si>
    <t>Factory Backing</t>
  </si>
  <si>
    <t>Jack</t>
  </si>
  <si>
    <t>Marshall</t>
  </si>
  <si>
    <t>Caledonia, ON</t>
  </si>
  <si>
    <t>Yamaha WR 426 F</t>
  </si>
  <si>
    <t>Dad, Greening Marketing, Morison Insurance</t>
  </si>
  <si>
    <t>Trey</t>
  </si>
  <si>
    <t>Stornelli</t>
  </si>
  <si>
    <t>Oakfield, NY</t>
  </si>
  <si>
    <t>Luczak Racin, Todd Stornelli Polishing, Mike Luczak</t>
  </si>
  <si>
    <t>AJ</t>
  </si>
  <si>
    <t>Horn</t>
  </si>
  <si>
    <t>Aube</t>
  </si>
  <si>
    <t>Erik</t>
  </si>
  <si>
    <t>Czarnecki</t>
  </si>
  <si>
    <t>North Tonawanda</t>
  </si>
  <si>
    <t>American Harley-Davidson</t>
  </si>
  <si>
    <t>Standings 2016 - 450 Expert</t>
  </si>
  <si>
    <t>450 Expert</t>
  </si>
  <si>
    <t>Standings 2016 - 450 Intermediate</t>
  </si>
  <si>
    <t>450 Intermediate</t>
  </si>
  <si>
    <t>Standings 2016 - 450 Novice</t>
  </si>
  <si>
    <t>450 Novice</t>
  </si>
  <si>
    <t>Hunter</t>
  </si>
  <si>
    <t>Bauer</t>
  </si>
  <si>
    <t>Chippawa, ON</t>
  </si>
  <si>
    <t>American Harley Davidson, Performance ATV, Canadian Waste Handlers, Future Waste Systems, Hilton Hotel, Lead Mechanical, Mr. Pumpkin, Mean Clothing, Mima &amp; Papa, Astro Transmission, Bolt Industries</t>
  </si>
  <si>
    <t>Tysen</t>
  </si>
  <si>
    <t>McLellan</t>
  </si>
  <si>
    <t>Mom &amp; Dad, Fastra, Herio Media, Digital Detail, Hailey &amp; Dodo, Young Gunz, Radisson Hotel, Mommaz Boyz</t>
  </si>
  <si>
    <t>Bruce</t>
  </si>
  <si>
    <t>Martin</t>
  </si>
  <si>
    <t>Winterbourne, ON</t>
  </si>
  <si>
    <t>Yamaha YZ450F</t>
  </si>
  <si>
    <t>Lydons Landscaping, Spoke Skins, Napa Auto Parts Elmira</t>
  </si>
  <si>
    <t>Kyler</t>
  </si>
  <si>
    <t>Adams</t>
  </si>
  <si>
    <t>Mack</t>
  </si>
  <si>
    <t>Willms</t>
  </si>
  <si>
    <t>Elmira, ON</t>
  </si>
  <si>
    <t>CRF 250</t>
  </si>
  <si>
    <t>Willms Excavating, Goods Auto Parts, Smith Concrete Forming, T-Weber Paving, The Co-Operators, Allen Morrison Insurance Elmira</t>
  </si>
  <si>
    <t>Standings 2016 - Youth</t>
  </si>
  <si>
    <t>Youth</t>
  </si>
  <si>
    <t>Blake</t>
  </si>
  <si>
    <t>Silenzi</t>
  </si>
  <si>
    <t>Yamaha YZ 85/Honda CR 85</t>
  </si>
  <si>
    <t>Tricon Windows, Jamie Farkas Racing, Guy, Gunka, Digital Detail, Outlaw RC Motorsports, Mom and Dad, John Briggs Motorsports, Performance ATV</t>
  </si>
  <si>
    <t>Dylan</t>
  </si>
  <si>
    <t>Marie Biekx</t>
  </si>
  <si>
    <t>Kingsville,ON</t>
  </si>
  <si>
    <t>Kawasaki 85CC</t>
  </si>
  <si>
    <t>Kingsville Home Hardware, Velocity Truck &amp; Trailer Repair, Leamington Car Wash, Stanton Construction, Naples Pizza, Queens Auto Supply</t>
  </si>
  <si>
    <t>Boyd</t>
  </si>
  <si>
    <t>Deadman</t>
  </si>
  <si>
    <t>Woodsock</t>
  </si>
  <si>
    <t>Grandma &amp; Papa Deadman, Steckle Cycle, Apex Cycle, Brock Visser Funeral Home, NGK Spark Plugs, Motion Pro, Parts Canada</t>
  </si>
  <si>
    <t>250 Honda</t>
  </si>
  <si>
    <t>Keys</t>
  </si>
  <si>
    <t>Princeton, ON</t>
  </si>
  <si>
    <t>Honda CR 85</t>
  </si>
  <si>
    <t>Vincent Motorsports, Monarch Cleaning, Amsoil, F.A.S.T. Racing, J &amp; R Hall</t>
  </si>
  <si>
    <t>Alissa</t>
  </si>
  <si>
    <t>CR 85 Honda/YZ 85</t>
  </si>
  <si>
    <t>Hogtunes Speakers, Extreme Measures Paint, Brian Olsen Racing, NAPA, Dave &amp; Tiff Vanvliet, DV Lambert&amp;#39;s Pit Stop, LMR Racing, DNA Car Service, Aunt Linda, Uncle Rob</t>
  </si>
  <si>
    <t>Teagan</t>
  </si>
  <si>
    <t>null</t>
  </si>
  <si>
    <t>Taia</t>
  </si>
  <si>
    <t>Little</t>
  </si>
  <si>
    <t>Papa, Golden Brothers, Dad</t>
  </si>
  <si>
    <t>Kim</t>
  </si>
  <si>
    <t>Orosz</t>
  </si>
  <si>
    <t>Robinson</t>
  </si>
  <si>
    <t>Myla</t>
  </si>
  <si>
    <t>Whiting</t>
  </si>
  <si>
    <t>Standings 2016 - 85CC</t>
  </si>
  <si>
    <t>85CC</t>
  </si>
  <si>
    <t>Mark</t>
  </si>
  <si>
    <t>Long</t>
  </si>
  <si>
    <t>Mom &amp; Dad, Winn&amp;#39;s Plumbing and Heating</t>
  </si>
  <si>
    <t>Maguire</t>
  </si>
  <si>
    <t>Clare&amp;#39;s Cycle and Sports, Churchhill Meats, Darlene Edwards State Farm Insurance, Ken&amp;#39;s Auto Appraisals, Titan Engines, Lime Nine, Amsoil, Niagara Custom Powdercoaters, Johnny Rocket Racing, Anita Scott Designs, Fast Racing</t>
  </si>
  <si>
    <t>Olivia</t>
  </si>
  <si>
    <t>Farkas</t>
  </si>
  <si>
    <t>Dain City, ON</t>
  </si>
  <si>
    <t>Hitchman Trailers, Farkas Racing, Grandma &amp; Grandpa, Uncle Brad, Cobra mini Cycles Canada, Quinns Custom Motorcycles, Performance ATV</t>
  </si>
  <si>
    <t>Brianna</t>
  </si>
  <si>
    <t>Sigurdson</t>
  </si>
  <si>
    <t>Eco Comfort Spray Foam, FinishLine</t>
  </si>
  <si>
    <t>Burley</t>
  </si>
  <si>
    <t>Spencerport, NY</t>
  </si>
  <si>
    <t>Ed&amp;#39;s Garage, Dan Shumm</t>
  </si>
  <si>
    <t>Standings 2016 - 65CC</t>
  </si>
  <si>
    <t>65CC</t>
  </si>
  <si>
    <t>Cobra</t>
  </si>
  <si>
    <t>Gilles</t>
  </si>
  <si>
    <t>Letourneau</t>
  </si>
  <si>
    <t>Dan Rainville Auto Sales &amp; Service, Dad</t>
  </si>
  <si>
    <t>Winfield</t>
  </si>
  <si>
    <t>Fort Erie</t>
  </si>
  <si>
    <t>Suzuki</t>
  </si>
  <si>
    <t>All Girls Racing, Intuition Landscape</t>
  </si>
  <si>
    <t>Myles</t>
  </si>
  <si>
    <t>Sugar Mama Racing, Mom &amp; Dad, Vortex, Rockstar Energy</t>
  </si>
  <si>
    <t>Easton</t>
  </si>
  <si>
    <t>Ventoso</t>
  </si>
  <si>
    <t>Harley</t>
  </si>
  <si>
    <t>Cole</t>
  </si>
  <si>
    <t>Guignard</t>
  </si>
  <si>
    <t>Stevensville, ON</t>
  </si>
  <si>
    <t>Straight Line Performance, Wiltech Fabrication, Westdale Display Group, Titan Engines - Brand new engine built for July 23 2016 race, FAST Racing</t>
  </si>
  <si>
    <t>Makenna</t>
  </si>
  <si>
    <t>Nicholson</t>
  </si>
  <si>
    <t>Pittaway</t>
  </si>
  <si>
    <t>KTM 65</t>
  </si>
  <si>
    <t>David Misdorp</t>
  </si>
  <si>
    <t>Shayne</t>
  </si>
  <si>
    <t>Parsons</t>
  </si>
  <si>
    <t>Mom &amp; Dad, DNA Car Service, Dave &amp; Tiff Vanvliet</t>
  </si>
  <si>
    <t>Trinity</t>
  </si>
  <si>
    <t>Cullen</t>
  </si>
  <si>
    <t>Adrian</t>
  </si>
  <si>
    <t>St.Amand</t>
  </si>
  <si>
    <t>Parts Canada, Pro 6 Cycle, Burlington Cycle</t>
  </si>
  <si>
    <t>Brody</t>
  </si>
  <si>
    <t>Standings 2016 - 50CC - Shaft</t>
  </si>
  <si>
    <t>50CC - Shaft</t>
  </si>
  <si>
    <t>Seth</t>
  </si>
  <si>
    <t>KTM 50/CRF 50</t>
  </si>
  <si>
    <t>Emily</t>
  </si>
  <si>
    <t>Biekx</t>
  </si>
  <si>
    <t>Liam</t>
  </si>
  <si>
    <t>Caskie</t>
  </si>
  <si>
    <t>Brantford, ON</t>
  </si>
  <si>
    <t>Dad</t>
  </si>
  <si>
    <t>Maya</t>
  </si>
  <si>
    <t>Luke</t>
  </si>
  <si>
    <t>Standings 2016 - 50CC - Chain</t>
  </si>
  <si>
    <t>50CC - Chain</t>
  </si>
  <si>
    <t>Brayden</t>
  </si>
  <si>
    <t>Hutchison</t>
  </si>
  <si>
    <t>Cobra 50</t>
  </si>
  <si>
    <t>PRC</t>
  </si>
  <si>
    <t>Armstrong</t>
  </si>
  <si>
    <t>Jayda</t>
  </si>
  <si>
    <t>Titan Cycle, APJ Home Improvments</t>
  </si>
  <si>
    <t>Brennan</t>
  </si>
  <si>
    <t>Middlemiss</t>
  </si>
  <si>
    <t>2008 Cobra 50</t>
  </si>
  <si>
    <t>The White Birch Massage Therapy and Wellness</t>
  </si>
  <si>
    <t>Aras</t>
  </si>
  <si>
    <t>Cordera</t>
  </si>
  <si>
    <t>26 Suspension, Sturgess Cycle</t>
  </si>
  <si>
    <t>Ryan</t>
  </si>
  <si>
    <t>Regan Woodward, Golden Brothers, Eco Comfort</t>
  </si>
  <si>
    <t>Isabella</t>
  </si>
  <si>
    <t>Standings 2016 - Open ATV</t>
  </si>
  <si>
    <t>Open ATV</t>
  </si>
  <si>
    <t>Peter</t>
  </si>
  <si>
    <t>Grison</t>
  </si>
  <si>
    <t>Belle River, ON</t>
  </si>
  <si>
    <t>Yamaha Banshee</t>
  </si>
  <si>
    <t>Tyson Racing</t>
  </si>
  <si>
    <t>Ben</t>
  </si>
  <si>
    <t>Shoalts</t>
  </si>
  <si>
    <t>Shawn</t>
  </si>
  <si>
    <t>Waite</t>
  </si>
  <si>
    <t>Adam</t>
  </si>
  <si>
    <t>Minnie</t>
  </si>
  <si>
    <t>Picton, ON</t>
  </si>
  <si>
    <t>Yamaha YFZ 450</t>
  </si>
  <si>
    <t>Andy</t>
  </si>
  <si>
    <t>Wayne</t>
  </si>
  <si>
    <t>St. Anns, ON</t>
  </si>
  <si>
    <t>YZF 929 RR</t>
  </si>
  <si>
    <t>Doucette</t>
  </si>
  <si>
    <t>Vineland, ON</t>
  </si>
  <si>
    <t>TRX 600 Honda</t>
  </si>
  <si>
    <t>Twisted Art &amp; Fab, Niteline Custom, Boo&amp;#39;s Bar and Grill, Outlaw Productions</t>
  </si>
  <si>
    <t>Graham</t>
  </si>
  <si>
    <t>Embrun, ON</t>
  </si>
  <si>
    <t>1987 Honda TRX 250</t>
  </si>
  <si>
    <t>Right Rear Pocket</t>
  </si>
  <si>
    <t>LaGro</t>
  </si>
  <si>
    <t>Bryer</t>
  </si>
  <si>
    <t>Imerson</t>
  </si>
  <si>
    <t>Kris</t>
  </si>
  <si>
    <t>Boothy</t>
  </si>
  <si>
    <t>Huntsville, ON</t>
  </si>
  <si>
    <t>Baldwin Motorsports, Spider Grips, Canadian A Motorsports, WPS, Hinson, Race Tech, Muskoka Rent ALL</t>
  </si>
  <si>
    <t>Rod</t>
  </si>
  <si>
    <t>Beaudrie</t>
  </si>
  <si>
    <t>Belleville, ON</t>
  </si>
  <si>
    <t>Ridin Dirty Performance</t>
  </si>
  <si>
    <t>Winterbourn, ON</t>
  </si>
  <si>
    <t>Nathan</t>
  </si>
  <si>
    <t>VanCamp</t>
  </si>
  <si>
    <t>09V</t>
  </si>
  <si>
    <t>Todd</t>
  </si>
  <si>
    <t>Musson</t>
  </si>
  <si>
    <t>Amhurstburg, ON</t>
  </si>
  <si>
    <t>Schaaf</t>
  </si>
  <si>
    <t>Michigan ,USA</t>
  </si>
  <si>
    <t>Felix</t>
  </si>
  <si>
    <t>Dandurand</t>
  </si>
  <si>
    <t>Quebec</t>
  </si>
  <si>
    <t>Elmira, NY</t>
  </si>
  <si>
    <t>Rupert</t>
  </si>
  <si>
    <t>Windsor, ON</t>
  </si>
  <si>
    <t>Britney</t>
  </si>
  <si>
    <t>Oilsprings, ON</t>
  </si>
  <si>
    <t>Villanueva</t>
  </si>
  <si>
    <t>Vancover, BC</t>
  </si>
  <si>
    <t>Charles/Chuck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</si>
</sst>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3">
      <alignment horizontal="center"/>
      <protection/>
    </xf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7" applyNumberFormat="0" applyFill="0" applyAlignment="0" applyProtection="0"/>
    <xf numFmtId="0" fontId="8" fillId="22" borderId="0" applyNumberFormat="0" applyBorder="0" applyAlignment="0" applyProtection="0"/>
    <xf numFmtId="0" fontId="0" fillId="23" borderId="8" applyNumberFormat="0" applyFont="0" applyAlignment="0" applyProtection="0"/>
    <xf numFmtId="0" fontId="10" fillId="20" borderId="9" applyNumberFormat="0" applyAlignment="0" applyProtection="0"/>
    <xf numFmtId="9" fontId="0" fillId="0" borderId="0" applyFont="0" applyFill="0" applyBorder="0" applyAlignment="0" applyProtection="0"/>
    <xf numFmtId="0" fontId="0" fillId="0" borderId="3">
      <alignment horizontal="center"/>
      <protection/>
    </xf>
    <xf numFmtId="0" fontId="0" fillId="22" borderId="3">
      <alignment horizontal="center"/>
      <protection/>
    </xf>
    <xf numFmtId="0" fontId="1" fillId="20" borderId="0">
      <alignment horizontal="center"/>
      <protection/>
    </xf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3" xfId="48">
      <alignment horizontal="center"/>
      <protection/>
    </xf>
    <xf numFmtId="0" fontId="0" fillId="0" borderId="3" xfId="59">
      <alignment horizontal="center"/>
      <protection/>
    </xf>
    <xf numFmtId="0" fontId="0" fillId="22" borderId="3" xfId="60">
      <alignment horizontal="center"/>
      <protection/>
    </xf>
    <xf numFmtId="0" fontId="0" fillId="0" borderId="3" xfId="0" applyBorder="1" applyAlignment="1">
      <alignment/>
    </xf>
    <xf numFmtId="0" fontId="0" fillId="0" borderId="0" xfId="59" applyBorder="1">
      <alignment horizontal="center"/>
      <protection/>
    </xf>
    <xf numFmtId="0" fontId="0" fillId="0" borderId="3" xfId="59" applyFill="1" applyBorder="1">
      <alignment horizontal="center"/>
      <protection/>
    </xf>
    <xf numFmtId="0" fontId="0" fillId="0" borderId="11" xfId="59" applyFill="1" applyBorder="1">
      <alignment horizontal="center"/>
      <protection/>
    </xf>
    <xf numFmtId="0" fontId="0" fillId="0" borderId="0" xfId="59" applyFill="1" applyBorder="1">
      <alignment horizontal="center"/>
      <protection/>
    </xf>
    <xf numFmtId="0" fontId="0" fillId="22" borderId="3" xfId="60" applyBorder="1">
      <alignment horizontal="center"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3" xfId="59" applyFont="1" applyFill="1" applyBorder="1">
      <alignment horizontal="center"/>
      <protection/>
    </xf>
    <xf numFmtId="0" fontId="0" fillId="0" borderId="11" xfId="59" applyFont="1" applyFill="1" applyBorder="1">
      <alignment horizontal="center"/>
      <protection/>
    </xf>
    <xf numFmtId="0" fontId="0" fillId="0" borderId="3" xfId="59" applyFo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3" xfId="59" applyFill="1">
      <alignment horizontal="center"/>
      <protection/>
    </xf>
    <xf numFmtId="0" fontId="0" fillId="0" borderId="0" xfId="59" applyBorder="1">
      <alignment horizontal="center"/>
      <protection/>
    </xf>
    <xf numFmtId="0" fontId="0" fillId="0" borderId="3" xfId="59" applyBorder="1">
      <alignment horizontal="center"/>
      <protection/>
    </xf>
    <xf numFmtId="0" fontId="0" fillId="0" borderId="3" xfId="59" applyFont="1" applyFill="1">
      <alignment horizontal="center"/>
      <protection/>
    </xf>
    <xf numFmtId="0" fontId="0" fillId="0" borderId="11" xfId="59" applyBorder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3" xfId="59" applyBorder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3" xfId="48">
      <alignment horizontal="center"/>
      <protection/>
    </xf>
    <xf numFmtId="0" fontId="1" fillId="20" borderId="0" xfId="6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s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ointPos" xfId="59"/>
    <cellStyle name="PositionStyle" xfId="60"/>
    <cellStyle name="standing_title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460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208</v>
      </c>
      <c r="C6" s="2" t="s">
        <v>461</v>
      </c>
      <c r="D6" s="2" t="s">
        <v>490</v>
      </c>
      <c r="E6" s="2" t="s">
        <v>491</v>
      </c>
      <c r="F6" s="2">
        <f aca="true" t="shared" si="0" ref="F6:F16">H6+J6+L6+N6+P6+R6+T6+V6+X6+Z6</f>
        <v>92</v>
      </c>
      <c r="G6" s="3"/>
      <c r="H6" s="2">
        <f aca="true" t="shared" si="1" ref="H6:H16">IF($G6=1,23,IF($G6=2,20,IF($G6=3,18,IF($G6=4,16,IF($G6=5,14,IF($G6=6,13,IF($G6=7,12,IF($G6=8,11,0))))))))+IF($G6=9,10,IF($G6=10,9,IF($G6=11,8,IF($G6=12,7,IF($G6=13,6,IF($G6=14,5,IF($G6=15,4,0)))))))+IF($G6=16,3,IF($G6=17,2,IF($G6=18,1,0)))</f>
        <v>0</v>
      </c>
      <c r="I6" s="3"/>
      <c r="J6" s="2">
        <f aca="true" t="shared" si="2" ref="J6:J16">IF($I6=1,23,IF($I6=2,20,IF($I6=3,18,IF($I6=4,16,IF($I6=5,14,IF($I6=6,13,IF($I6=7,12,IF($I6=8,11,0))))))))+IF($I6=9,10,IF($I6=10,9,IF($I6=11,8,IF($I6=12,7,IF($I6=13,6,IF($I6=14,5,IF($I6=15,4,0)))))))+IF($I6=16,3,IF($I6=17,2,IF($I6=18,1,0)))</f>
        <v>0</v>
      </c>
      <c r="K6" s="3">
        <v>1</v>
      </c>
      <c r="L6" s="2">
        <f aca="true" t="shared" si="3" ref="L6:L16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/>
      <c r="N6" s="2">
        <f aca="true" t="shared" si="4" ref="N6:N16">IF($M6=1,23,IF($M6=2,20,IF($M6=3,18,IF($M6=4,16,IF($M6=5,14,IF($M6=6,13,IF($M6=7,12,IF($M6=8,11,0))))))))+IF($M6=9,10,IF($M6=10,9,IF($M6=11,8,IF($M6=12,7,IF($M6=13,6,IF($M6=14,5,IF($M6=15,4,0)))))))+IF($M6=16,3,IF($M6=17,2,IF($M6=18,1,0)))</f>
        <v>0</v>
      </c>
      <c r="O6" s="3"/>
      <c r="P6" s="2">
        <f aca="true" t="shared" si="5" ref="P6:P16">IF($O6=1,23,IF($O6=2,20,IF($O6=3,18,IF($O6=4,16,IF($O6=5,14,IF($O6=6,13,IF($O6=7,12,IF($O6=8,11,0))))))))+IF($O6=9,10,IF($O6=10,9,IF($O6=11,8,IF($O6=12,7,IF($O6=13,6,IF($O6=14,5,IF($O6=15,4,0)))))))+IF($O6=16,3,IF($O6=17,2,IF($O6=18,1,0)))</f>
        <v>0</v>
      </c>
      <c r="Q6" s="3">
        <v>1</v>
      </c>
      <c r="R6" s="2">
        <f aca="true" t="shared" si="6" ref="R6:R16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 aca="true" t="shared" si="7" ref="T6:T16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16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16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16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492</v>
      </c>
      <c r="AB6" s="2"/>
      <c r="AC6" s="2" t="s">
        <v>493</v>
      </c>
    </row>
    <row r="7" spans="1:29" ht="15">
      <c r="A7" s="2">
        <v>2</v>
      </c>
      <c r="B7" s="2">
        <v>216</v>
      </c>
      <c r="C7" s="2" t="s">
        <v>461</v>
      </c>
      <c r="D7" s="13" t="s">
        <v>517</v>
      </c>
      <c r="E7" s="2" t="s">
        <v>483</v>
      </c>
      <c r="F7" s="2">
        <f t="shared" si="0"/>
        <v>66</v>
      </c>
      <c r="G7" s="3"/>
      <c r="H7" s="2">
        <f t="shared" si="1"/>
        <v>0</v>
      </c>
      <c r="I7" s="3"/>
      <c r="J7" s="2">
        <f t="shared" si="2"/>
        <v>0</v>
      </c>
      <c r="K7" s="3">
        <v>5</v>
      </c>
      <c r="L7" s="2">
        <f t="shared" si="3"/>
        <v>14</v>
      </c>
      <c r="M7" s="3"/>
      <c r="N7" s="2">
        <f t="shared" si="4"/>
        <v>0</v>
      </c>
      <c r="O7" s="3"/>
      <c r="P7" s="2">
        <f t="shared" si="5"/>
        <v>0</v>
      </c>
      <c r="Q7" s="3">
        <v>2</v>
      </c>
      <c r="R7" s="2">
        <f t="shared" si="6"/>
        <v>20</v>
      </c>
      <c r="S7" s="3">
        <v>3</v>
      </c>
      <c r="T7" s="2">
        <f t="shared" si="7"/>
        <v>18</v>
      </c>
      <c r="U7" s="3"/>
      <c r="V7" s="2">
        <f t="shared" si="8"/>
        <v>0</v>
      </c>
      <c r="W7" s="3">
        <v>5</v>
      </c>
      <c r="X7" s="2">
        <f t="shared" si="9"/>
        <v>14</v>
      </c>
      <c r="Y7" s="3"/>
      <c r="Z7" s="2">
        <f t="shared" si="10"/>
        <v>0</v>
      </c>
      <c r="AA7" s="2" t="s">
        <v>484</v>
      </c>
      <c r="AB7" s="2" t="s">
        <v>485</v>
      </c>
      <c r="AC7" s="2" t="s">
        <v>486</v>
      </c>
    </row>
    <row r="8" spans="1:29" ht="15">
      <c r="A8" s="2">
        <v>3</v>
      </c>
      <c r="B8" s="2">
        <v>29</v>
      </c>
      <c r="C8" s="2" t="s">
        <v>461</v>
      </c>
      <c r="D8" s="2" t="s">
        <v>185</v>
      </c>
      <c r="E8" s="2" t="s">
        <v>479</v>
      </c>
      <c r="F8" s="2">
        <f t="shared" si="0"/>
        <v>59</v>
      </c>
      <c r="G8" s="3"/>
      <c r="H8" s="2">
        <f t="shared" si="1"/>
        <v>0</v>
      </c>
      <c r="I8" s="3"/>
      <c r="J8" s="2">
        <f t="shared" si="2"/>
        <v>0</v>
      </c>
      <c r="K8" s="3">
        <v>8</v>
      </c>
      <c r="L8" s="2">
        <f t="shared" si="3"/>
        <v>11</v>
      </c>
      <c r="M8" s="3"/>
      <c r="N8" s="2">
        <f t="shared" si="4"/>
        <v>0</v>
      </c>
      <c r="O8" s="3"/>
      <c r="P8" s="2">
        <f t="shared" si="5"/>
        <v>0</v>
      </c>
      <c r="Q8" s="3">
        <v>4</v>
      </c>
      <c r="R8" s="2">
        <f t="shared" si="6"/>
        <v>16</v>
      </c>
      <c r="S8" s="3">
        <v>4</v>
      </c>
      <c r="T8" s="2">
        <f t="shared" si="7"/>
        <v>16</v>
      </c>
      <c r="U8" s="3"/>
      <c r="V8" s="2">
        <f t="shared" si="8"/>
        <v>0</v>
      </c>
      <c r="W8" s="3">
        <v>4</v>
      </c>
      <c r="X8" s="2">
        <f t="shared" si="9"/>
        <v>16</v>
      </c>
      <c r="Y8" s="3"/>
      <c r="Z8" s="2">
        <f t="shared" si="10"/>
        <v>0</v>
      </c>
      <c r="AA8" s="2" t="s">
        <v>480</v>
      </c>
      <c r="AB8" s="2" t="s">
        <v>481</v>
      </c>
      <c r="AC8" s="2" t="s">
        <v>482</v>
      </c>
    </row>
    <row r="9" spans="1:29" ht="15">
      <c r="A9" s="2">
        <v>4</v>
      </c>
      <c r="B9" s="2">
        <v>483</v>
      </c>
      <c r="C9" s="2" t="s">
        <v>461</v>
      </c>
      <c r="D9" s="2" t="s">
        <v>475</v>
      </c>
      <c r="E9" s="2" t="s">
        <v>476</v>
      </c>
      <c r="F9" s="2">
        <f t="shared" si="0"/>
        <v>51</v>
      </c>
      <c r="G9" s="3"/>
      <c r="H9" s="2">
        <f t="shared" si="1"/>
        <v>0</v>
      </c>
      <c r="I9" s="3"/>
      <c r="J9" s="2">
        <f t="shared" si="2"/>
        <v>0</v>
      </c>
      <c r="K9" s="3">
        <v>6</v>
      </c>
      <c r="L9" s="2">
        <f t="shared" si="3"/>
        <v>13</v>
      </c>
      <c r="M9" s="3"/>
      <c r="N9" s="2">
        <f t="shared" si="4"/>
        <v>0</v>
      </c>
      <c r="O9" s="3"/>
      <c r="P9" s="2">
        <f t="shared" si="5"/>
        <v>0</v>
      </c>
      <c r="Q9" s="3">
        <v>3</v>
      </c>
      <c r="R9" s="2">
        <f t="shared" si="6"/>
        <v>18</v>
      </c>
      <c r="S9" s="3">
        <v>2</v>
      </c>
      <c r="T9" s="2">
        <f t="shared" si="7"/>
        <v>20</v>
      </c>
      <c r="U9" s="3"/>
      <c r="V9" s="2">
        <f t="shared" si="8"/>
        <v>0</v>
      </c>
      <c r="W9" s="3"/>
      <c r="X9" s="2">
        <f t="shared" si="9"/>
        <v>0</v>
      </c>
      <c r="Y9" s="3"/>
      <c r="Z9" s="2">
        <f t="shared" si="10"/>
        <v>0</v>
      </c>
      <c r="AA9" s="2" t="s">
        <v>477</v>
      </c>
      <c r="AB9" s="2" t="s">
        <v>478</v>
      </c>
      <c r="AC9" s="2"/>
    </row>
    <row r="10" spans="1:29" ht="15">
      <c r="A10" s="2">
        <v>5</v>
      </c>
      <c r="B10" s="2">
        <v>17</v>
      </c>
      <c r="C10" s="2" t="s">
        <v>461</v>
      </c>
      <c r="D10" s="2" t="s">
        <v>469</v>
      </c>
      <c r="E10" s="2" t="s">
        <v>470</v>
      </c>
      <c r="F10" s="2">
        <f t="shared" si="0"/>
        <v>38</v>
      </c>
      <c r="G10" s="3"/>
      <c r="H10" s="2">
        <f t="shared" si="1"/>
        <v>0</v>
      </c>
      <c r="I10" s="3"/>
      <c r="J10" s="2">
        <f t="shared" si="2"/>
        <v>0</v>
      </c>
      <c r="K10" s="3">
        <v>3</v>
      </c>
      <c r="L10" s="2">
        <f t="shared" si="3"/>
        <v>18</v>
      </c>
      <c r="M10" s="3"/>
      <c r="N10" s="2">
        <f t="shared" si="4"/>
        <v>0</v>
      </c>
      <c r="O10" s="3"/>
      <c r="P10" s="2">
        <f t="shared" si="5"/>
        <v>0</v>
      </c>
      <c r="Q10" s="3"/>
      <c r="R10" s="2">
        <f t="shared" si="6"/>
        <v>0</v>
      </c>
      <c r="S10" s="3"/>
      <c r="T10" s="2">
        <f t="shared" si="7"/>
        <v>0</v>
      </c>
      <c r="U10" s="3"/>
      <c r="V10" s="2">
        <f t="shared" si="8"/>
        <v>0</v>
      </c>
      <c r="W10" s="3">
        <v>2</v>
      </c>
      <c r="X10" s="2">
        <f t="shared" si="9"/>
        <v>20</v>
      </c>
      <c r="Y10" s="3"/>
      <c r="Z10" s="2">
        <f t="shared" si="10"/>
        <v>0</v>
      </c>
      <c r="AA10" s="2" t="s">
        <v>87</v>
      </c>
      <c r="AB10" s="2" t="s">
        <v>404</v>
      </c>
      <c r="AC10" s="2"/>
    </row>
    <row r="11" spans="1:29" ht="15">
      <c r="A11" s="2">
        <v>6</v>
      </c>
      <c r="B11" s="2">
        <v>66</v>
      </c>
      <c r="C11" s="2" t="s">
        <v>461</v>
      </c>
      <c r="D11" s="2" t="s">
        <v>462</v>
      </c>
      <c r="E11" s="2" t="s">
        <v>463</v>
      </c>
      <c r="F11" s="2">
        <f t="shared" si="0"/>
        <v>20</v>
      </c>
      <c r="G11" s="3"/>
      <c r="H11" s="2">
        <f t="shared" si="1"/>
        <v>0</v>
      </c>
      <c r="I11" s="3"/>
      <c r="J11" s="2">
        <f t="shared" si="2"/>
        <v>0</v>
      </c>
      <c r="K11" s="3">
        <v>2</v>
      </c>
      <c r="L11" s="2">
        <f t="shared" si="3"/>
        <v>20</v>
      </c>
      <c r="M11" s="3"/>
      <c r="N11" s="2">
        <f t="shared" si="4"/>
        <v>0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/>
      <c r="X11" s="2">
        <f t="shared" si="9"/>
        <v>0</v>
      </c>
      <c r="Y11" s="3"/>
      <c r="Z11" s="2">
        <f t="shared" si="10"/>
        <v>0</v>
      </c>
      <c r="AA11" s="2" t="s">
        <v>464</v>
      </c>
      <c r="AB11" s="2" t="s">
        <v>465</v>
      </c>
      <c r="AC11" s="2" t="s">
        <v>466</v>
      </c>
    </row>
    <row r="12" spans="1:29" ht="15">
      <c r="A12" s="2">
        <v>7</v>
      </c>
      <c r="B12" s="2">
        <v>16</v>
      </c>
      <c r="C12" s="2" t="s">
        <v>461</v>
      </c>
      <c r="D12" s="2" t="s">
        <v>467</v>
      </c>
      <c r="E12" s="2" t="s">
        <v>468</v>
      </c>
      <c r="F12" s="2">
        <f t="shared" si="0"/>
        <v>18</v>
      </c>
      <c r="G12" s="3"/>
      <c r="H12" s="2">
        <f t="shared" si="1"/>
        <v>0</v>
      </c>
      <c r="I12" s="3"/>
      <c r="J12" s="2">
        <f t="shared" si="2"/>
        <v>0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 t="shared" si="8"/>
        <v>0</v>
      </c>
      <c r="W12" s="3">
        <v>3</v>
      </c>
      <c r="X12" s="2">
        <f t="shared" si="9"/>
        <v>18</v>
      </c>
      <c r="Y12" s="3"/>
      <c r="Z12" s="2">
        <f t="shared" si="10"/>
        <v>0</v>
      </c>
      <c r="AA12" s="2" t="s">
        <v>284</v>
      </c>
      <c r="AB12" s="2"/>
      <c r="AC12" s="2"/>
    </row>
    <row r="13" spans="1:29" ht="15">
      <c r="A13" s="2">
        <v>8</v>
      </c>
      <c r="B13" s="2">
        <v>99</v>
      </c>
      <c r="C13" s="2" t="s">
        <v>461</v>
      </c>
      <c r="D13" s="2" t="s">
        <v>488</v>
      </c>
      <c r="E13" s="2" t="s">
        <v>489</v>
      </c>
      <c r="F13" s="2">
        <f t="shared" si="0"/>
        <v>16</v>
      </c>
      <c r="G13" s="3"/>
      <c r="H13" s="2">
        <f t="shared" si="1"/>
        <v>0</v>
      </c>
      <c r="I13" s="3"/>
      <c r="J13" s="2">
        <f t="shared" si="2"/>
        <v>0</v>
      </c>
      <c r="K13" s="3">
        <v>4</v>
      </c>
      <c r="L13" s="2">
        <f t="shared" si="3"/>
        <v>16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3"/>
      <c r="Z13" s="2">
        <f t="shared" si="10"/>
        <v>0</v>
      </c>
      <c r="AA13" s="2"/>
      <c r="AB13" s="2"/>
      <c r="AC13" s="2"/>
    </row>
    <row r="14" spans="1:29" ht="15">
      <c r="A14" s="2">
        <v>9</v>
      </c>
      <c r="B14" s="2">
        <v>13</v>
      </c>
      <c r="C14" s="2" t="s">
        <v>461</v>
      </c>
      <c r="D14" s="2" t="s">
        <v>494</v>
      </c>
      <c r="E14" s="2" t="s">
        <v>495</v>
      </c>
      <c r="F14" s="2">
        <f t="shared" si="0"/>
        <v>13</v>
      </c>
      <c r="G14" s="3"/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>
        <v>6</v>
      </c>
      <c r="X14" s="2">
        <f t="shared" si="9"/>
        <v>13</v>
      </c>
      <c r="Y14" s="3"/>
      <c r="Z14" s="2">
        <f t="shared" si="10"/>
        <v>0</v>
      </c>
      <c r="AA14" s="2" t="s">
        <v>496</v>
      </c>
      <c r="AB14" s="2" t="s">
        <v>93</v>
      </c>
      <c r="AC14" s="2" t="s">
        <v>497</v>
      </c>
    </row>
    <row r="15" spans="1:29" ht="15">
      <c r="A15" s="2">
        <v>10</v>
      </c>
      <c r="B15" s="2">
        <v>19</v>
      </c>
      <c r="C15" s="2" t="s">
        <v>461</v>
      </c>
      <c r="D15" s="2" t="s">
        <v>471</v>
      </c>
      <c r="E15" s="2" t="s">
        <v>472</v>
      </c>
      <c r="F15" s="2">
        <f t="shared" si="0"/>
        <v>12</v>
      </c>
      <c r="G15" s="3"/>
      <c r="H15" s="2">
        <f t="shared" si="1"/>
        <v>0</v>
      </c>
      <c r="I15" s="3"/>
      <c r="J15" s="2">
        <f t="shared" si="2"/>
        <v>0</v>
      </c>
      <c r="K15" s="3">
        <v>7</v>
      </c>
      <c r="L15" s="2">
        <f t="shared" si="3"/>
        <v>12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473</v>
      </c>
      <c r="AB15" s="2" t="s">
        <v>474</v>
      </c>
      <c r="AC15" s="2"/>
    </row>
    <row r="16" spans="1:29" ht="15">
      <c r="A16" s="2">
        <v>11</v>
      </c>
      <c r="B16" s="2">
        <v>63</v>
      </c>
      <c r="C16" s="2" t="s">
        <v>461</v>
      </c>
      <c r="D16" s="2" t="s">
        <v>201</v>
      </c>
      <c r="E16" s="2" t="s">
        <v>487</v>
      </c>
      <c r="F16" s="2">
        <f t="shared" si="0"/>
        <v>10</v>
      </c>
      <c r="G16" s="3"/>
      <c r="H16" s="2">
        <f t="shared" si="1"/>
        <v>0</v>
      </c>
      <c r="I16" s="3"/>
      <c r="J16" s="2">
        <f t="shared" si="2"/>
        <v>0</v>
      </c>
      <c r="K16" s="3">
        <v>9</v>
      </c>
      <c r="L16" s="2">
        <f t="shared" si="3"/>
        <v>10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/>
      <c r="AB16" s="2"/>
      <c r="AC16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260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61</v>
      </c>
      <c r="C6" s="2" t="s">
        <v>261</v>
      </c>
      <c r="D6" s="2" t="s">
        <v>185</v>
      </c>
      <c r="E6" s="2" t="s">
        <v>273</v>
      </c>
      <c r="F6" s="2">
        <f aca="true" t="shared" si="0" ref="F6:F35">H6+J6+L6+N6+P6+R6+T6+V6+X6+Z6</f>
        <v>148</v>
      </c>
      <c r="G6" s="3">
        <v>1</v>
      </c>
      <c r="H6" s="2">
        <f aca="true" t="shared" si="1" ref="H6:H35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2</v>
      </c>
      <c r="J6" s="2">
        <f aca="true" t="shared" si="2" ref="J6:J35">IF($I6=1,23,IF($I6=2,20,IF($I6=3,18,IF($I6=4,16,IF($I6=5,14,IF($I6=6,13,IF($I6=7,12,IF($I6=8,11,0))))))))+IF($I6=9,10,IF($I6=10,9,IF($I6=11,8,IF($I6=12,7,IF($I6=13,6,IF($I6=14,5,IF($I6=15,4,0)))))))+IF($I6=16,3,IF($I6=17,2,IF($I6=18,1,0)))</f>
        <v>20</v>
      </c>
      <c r="K6" s="3">
        <v>3</v>
      </c>
      <c r="L6" s="2">
        <f aca="true" t="shared" si="3" ref="L6:L35">IF($K6=1,23,IF($K6=2,20,IF($K6=3,18,IF($K6=4,16,IF($K6=5,14,IF($K6=6,13,IF($K6=7,12,IF($K6=8,11,0))))))))+IF($K6=9,10,IF($K6=10,9,IF($K6=11,8,IF($K6=12,7,IF($K6=13,6,IF($K6=14,5,IF($K6=15,4,0)))))))+IF($K6=16,3,IF($K6=17,2,IF($K6=18,1,0)))</f>
        <v>18</v>
      </c>
      <c r="M6" s="3">
        <v>1</v>
      </c>
      <c r="N6" s="2">
        <f aca="true" t="shared" si="4" ref="N6:N35">IF($M6=1,23,IF($M6=2,20,IF($M6=3,18,IF($M6=4,16,IF($M6=5,14,IF($M6=6,13,IF($M6=7,12,IF($M6=8,11,0))))))))+IF($M6=9,10,IF($M6=10,9,IF($M6=11,8,IF($M6=12,7,IF($M6=13,6,IF($M6=14,5,IF($M6=15,4,0)))))))+IF($M6=16,3,IF($M6=17,2,IF($M6=18,1,0)))</f>
        <v>23</v>
      </c>
      <c r="O6" s="3"/>
      <c r="P6" s="2">
        <f aca="true" t="shared" si="5" ref="P6:P35">IF($O6=1,23,IF($O6=2,20,IF($O6=3,18,IF($O6=4,16,IF($O6=5,14,IF($O6=6,13,IF($O6=7,12,IF($O6=8,11,0))))))))+IF($O6=9,10,IF($O6=10,9,IF($O6=11,8,IF($O6=12,7,IF($O6=13,6,IF($O6=14,5,IF($O6=15,4,0)))))))+IF($O6=16,3,IF($O6=17,2,IF($O6=18,1,0)))</f>
        <v>0</v>
      </c>
      <c r="Q6" s="3">
        <v>1</v>
      </c>
      <c r="R6" s="2">
        <f aca="true" t="shared" si="6" ref="R6:R35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3</v>
      </c>
      <c r="T6" s="2">
        <f aca="true" t="shared" si="7" ref="T6:T35">IF($S6=1,23,IF($S6=2,20,IF($S6=3,18,IF($S6=4,16,IF($S6=5,14,IF($S6=6,13,IF($S6=7,12,IF($S6=8,11,0))))))))+IF($S6=9,10,IF($S6=10,9,IF($S6=11,8,IF($S6=12,7,IF($S6=13,6,IF($S6=14,5,IF($S6=15,4,0)))))))+IF($S6=16,3,IF($S6=17,2,IF($S6=18,1,0)))</f>
        <v>18</v>
      </c>
      <c r="U6" s="3"/>
      <c r="V6" s="2">
        <f aca="true" t="shared" si="8" ref="V6:V35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35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35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274</v>
      </c>
      <c r="AB6" s="2" t="s">
        <v>275</v>
      </c>
      <c r="AC6" s="2" t="s">
        <v>276</v>
      </c>
    </row>
    <row r="7" spans="1:29" ht="15">
      <c r="A7" s="2">
        <v>2</v>
      </c>
      <c r="B7" s="2">
        <v>909</v>
      </c>
      <c r="C7" s="2" t="s">
        <v>261</v>
      </c>
      <c r="D7" s="2" t="s">
        <v>283</v>
      </c>
      <c r="E7" s="2" t="s">
        <v>229</v>
      </c>
      <c r="F7" s="2">
        <f t="shared" si="0"/>
        <v>139</v>
      </c>
      <c r="G7" s="3">
        <v>3</v>
      </c>
      <c r="H7" s="2">
        <f t="shared" si="1"/>
        <v>18</v>
      </c>
      <c r="I7" s="3">
        <v>4</v>
      </c>
      <c r="J7" s="2">
        <f t="shared" si="2"/>
        <v>16</v>
      </c>
      <c r="K7" s="3">
        <v>5</v>
      </c>
      <c r="L7" s="2">
        <f t="shared" si="3"/>
        <v>14</v>
      </c>
      <c r="M7" s="3">
        <v>3</v>
      </c>
      <c r="N7" s="2">
        <f t="shared" si="4"/>
        <v>18</v>
      </c>
      <c r="O7" s="3">
        <v>1</v>
      </c>
      <c r="P7" s="2">
        <f t="shared" si="5"/>
        <v>23</v>
      </c>
      <c r="Q7" s="3">
        <v>5</v>
      </c>
      <c r="R7" s="2">
        <f t="shared" si="6"/>
        <v>14</v>
      </c>
      <c r="S7" s="3">
        <v>4</v>
      </c>
      <c r="T7" s="2">
        <f t="shared" si="7"/>
        <v>16</v>
      </c>
      <c r="U7" s="3"/>
      <c r="V7" s="2">
        <f t="shared" si="8"/>
        <v>0</v>
      </c>
      <c r="W7" s="3">
        <v>2</v>
      </c>
      <c r="X7" s="2">
        <f t="shared" si="9"/>
        <v>20</v>
      </c>
      <c r="Y7" s="3"/>
      <c r="Z7" s="2">
        <f t="shared" si="10"/>
        <v>0</v>
      </c>
      <c r="AA7" s="2" t="s">
        <v>284</v>
      </c>
      <c r="AB7" s="2" t="s">
        <v>93</v>
      </c>
      <c r="AC7" s="21" t="s">
        <v>285</v>
      </c>
    </row>
    <row r="8" spans="1:29" ht="15">
      <c r="A8" s="2">
        <v>3</v>
      </c>
      <c r="B8" s="2">
        <v>81</v>
      </c>
      <c r="C8" s="2" t="s">
        <v>261</v>
      </c>
      <c r="D8" s="2" t="s">
        <v>280</v>
      </c>
      <c r="E8" s="2" t="s">
        <v>281</v>
      </c>
      <c r="F8" s="2">
        <f t="shared" si="0"/>
        <v>136</v>
      </c>
      <c r="G8" s="3">
        <v>2</v>
      </c>
      <c r="H8" s="2">
        <f t="shared" si="1"/>
        <v>20</v>
      </c>
      <c r="I8" s="3">
        <v>3</v>
      </c>
      <c r="J8" s="2">
        <f t="shared" si="2"/>
        <v>18</v>
      </c>
      <c r="K8" s="3">
        <v>8</v>
      </c>
      <c r="L8" s="2">
        <f t="shared" si="3"/>
        <v>11</v>
      </c>
      <c r="M8" s="3">
        <v>4</v>
      </c>
      <c r="N8" s="2">
        <f t="shared" si="4"/>
        <v>16</v>
      </c>
      <c r="O8" s="3">
        <v>3</v>
      </c>
      <c r="P8" s="2">
        <f t="shared" si="5"/>
        <v>18</v>
      </c>
      <c r="Q8" s="3">
        <v>4</v>
      </c>
      <c r="R8" s="2">
        <f t="shared" si="6"/>
        <v>16</v>
      </c>
      <c r="S8" s="3">
        <v>1</v>
      </c>
      <c r="T8" s="2">
        <f t="shared" si="7"/>
        <v>23</v>
      </c>
      <c r="U8" s="3"/>
      <c r="V8" s="2">
        <f t="shared" si="8"/>
        <v>0</v>
      </c>
      <c r="W8" s="3">
        <v>5</v>
      </c>
      <c r="X8" s="2">
        <f t="shared" si="9"/>
        <v>14</v>
      </c>
      <c r="Y8" s="3"/>
      <c r="Z8" s="2">
        <f t="shared" si="10"/>
        <v>0</v>
      </c>
      <c r="AA8" s="2" t="s">
        <v>191</v>
      </c>
      <c r="AB8" s="2" t="s">
        <v>93</v>
      </c>
      <c r="AC8" s="21" t="s">
        <v>282</v>
      </c>
    </row>
    <row r="9" spans="1:29" ht="15">
      <c r="A9" s="2">
        <v>4</v>
      </c>
      <c r="B9" s="2">
        <v>51</v>
      </c>
      <c r="C9" s="2" t="s">
        <v>261</v>
      </c>
      <c r="D9" s="2" t="s">
        <v>62</v>
      </c>
      <c r="E9" s="2" t="s">
        <v>127</v>
      </c>
      <c r="F9" s="2">
        <f t="shared" si="0"/>
        <v>95</v>
      </c>
      <c r="G9" s="3">
        <v>4</v>
      </c>
      <c r="H9" s="2">
        <f t="shared" si="1"/>
        <v>16</v>
      </c>
      <c r="I9" s="3">
        <v>7</v>
      </c>
      <c r="J9" s="2">
        <f t="shared" si="2"/>
        <v>12</v>
      </c>
      <c r="K9" s="3">
        <v>12</v>
      </c>
      <c r="L9" s="2">
        <f t="shared" si="3"/>
        <v>7</v>
      </c>
      <c r="M9" s="3">
        <v>5</v>
      </c>
      <c r="N9" s="2">
        <f t="shared" si="4"/>
        <v>14</v>
      </c>
      <c r="O9" s="3">
        <v>5</v>
      </c>
      <c r="P9" s="2">
        <f t="shared" si="5"/>
        <v>14</v>
      </c>
      <c r="Q9" s="3">
        <v>8</v>
      </c>
      <c r="R9" s="2">
        <f t="shared" si="6"/>
        <v>11</v>
      </c>
      <c r="S9" s="3">
        <v>7</v>
      </c>
      <c r="T9" s="2">
        <f t="shared" si="7"/>
        <v>12</v>
      </c>
      <c r="U9" s="3"/>
      <c r="V9" s="2">
        <f t="shared" si="8"/>
        <v>0</v>
      </c>
      <c r="W9" s="3">
        <v>10</v>
      </c>
      <c r="X9" s="2">
        <f t="shared" si="9"/>
        <v>9</v>
      </c>
      <c r="Y9" s="3"/>
      <c r="Z9" s="2">
        <f t="shared" si="10"/>
        <v>0</v>
      </c>
      <c r="AA9" s="2" t="s">
        <v>87</v>
      </c>
      <c r="AB9" s="21" t="s">
        <v>291</v>
      </c>
      <c r="AC9" s="21"/>
    </row>
    <row r="10" spans="1:29" ht="15">
      <c r="A10" s="2">
        <v>5</v>
      </c>
      <c r="B10" s="2">
        <v>31</v>
      </c>
      <c r="C10" s="2" t="s">
        <v>261</v>
      </c>
      <c r="D10" s="2" t="s">
        <v>266</v>
      </c>
      <c r="E10" s="2" t="s">
        <v>267</v>
      </c>
      <c r="F10" s="2">
        <f t="shared" si="0"/>
        <v>94</v>
      </c>
      <c r="G10" s="3">
        <v>5</v>
      </c>
      <c r="H10" s="2">
        <f t="shared" si="1"/>
        <v>14</v>
      </c>
      <c r="I10" s="3">
        <v>6</v>
      </c>
      <c r="J10" s="2">
        <f t="shared" si="2"/>
        <v>13</v>
      </c>
      <c r="K10" s="3"/>
      <c r="L10" s="2">
        <f t="shared" si="3"/>
        <v>0</v>
      </c>
      <c r="M10" s="3"/>
      <c r="N10" s="2">
        <f t="shared" si="4"/>
        <v>0</v>
      </c>
      <c r="O10" s="3">
        <v>4</v>
      </c>
      <c r="P10" s="2">
        <f t="shared" si="5"/>
        <v>16</v>
      </c>
      <c r="Q10" s="3">
        <v>3</v>
      </c>
      <c r="R10" s="2">
        <f t="shared" si="6"/>
        <v>18</v>
      </c>
      <c r="S10" s="3">
        <v>2</v>
      </c>
      <c r="T10" s="2">
        <f t="shared" si="7"/>
        <v>20</v>
      </c>
      <c r="U10" s="3"/>
      <c r="V10" s="2">
        <f t="shared" si="8"/>
        <v>0</v>
      </c>
      <c r="W10" s="3">
        <v>6</v>
      </c>
      <c r="X10" s="2">
        <f t="shared" si="9"/>
        <v>13</v>
      </c>
      <c r="Y10" s="3"/>
      <c r="Z10" s="2">
        <f t="shared" si="10"/>
        <v>0</v>
      </c>
      <c r="AA10" s="2" t="s">
        <v>268</v>
      </c>
      <c r="AB10" s="2" t="s">
        <v>93</v>
      </c>
      <c r="AC10" s="21" t="s">
        <v>269</v>
      </c>
    </row>
    <row r="11" spans="1:29" ht="15">
      <c r="A11" s="2">
        <v>6</v>
      </c>
      <c r="B11" s="2">
        <v>290</v>
      </c>
      <c r="C11" s="2" t="s">
        <v>261</v>
      </c>
      <c r="D11" s="2" t="s">
        <v>262</v>
      </c>
      <c r="E11" s="2" t="s">
        <v>263</v>
      </c>
      <c r="F11" s="2">
        <f t="shared" si="0"/>
        <v>92</v>
      </c>
      <c r="G11" s="3"/>
      <c r="H11" s="2">
        <f t="shared" si="1"/>
        <v>0</v>
      </c>
      <c r="I11" s="3"/>
      <c r="J11" s="2">
        <f t="shared" si="2"/>
        <v>0</v>
      </c>
      <c r="K11" s="3"/>
      <c r="L11" s="2">
        <f t="shared" si="3"/>
        <v>0</v>
      </c>
      <c r="M11" s="3">
        <v>2</v>
      </c>
      <c r="N11" s="2">
        <f t="shared" si="4"/>
        <v>20</v>
      </c>
      <c r="O11" s="3">
        <v>2</v>
      </c>
      <c r="P11" s="2">
        <f t="shared" si="5"/>
        <v>20</v>
      </c>
      <c r="Q11" s="3">
        <v>2</v>
      </c>
      <c r="R11" s="2">
        <f t="shared" si="6"/>
        <v>20</v>
      </c>
      <c r="S11" s="3">
        <v>5</v>
      </c>
      <c r="T11" s="2">
        <f t="shared" si="7"/>
        <v>14</v>
      </c>
      <c r="U11" s="3"/>
      <c r="V11" s="2">
        <f t="shared" si="8"/>
        <v>0</v>
      </c>
      <c r="W11" s="3">
        <v>3</v>
      </c>
      <c r="X11" s="2">
        <f t="shared" si="9"/>
        <v>18</v>
      </c>
      <c r="Y11" s="3"/>
      <c r="Z11" s="2">
        <f t="shared" si="10"/>
        <v>0</v>
      </c>
      <c r="AA11" s="2" t="s">
        <v>264</v>
      </c>
      <c r="AB11" s="2" t="s">
        <v>93</v>
      </c>
      <c r="AC11" s="21" t="s">
        <v>265</v>
      </c>
    </row>
    <row r="12" spans="1:29" ht="15">
      <c r="A12" s="2">
        <v>7</v>
      </c>
      <c r="B12" s="2">
        <v>41</v>
      </c>
      <c r="C12" s="2" t="s">
        <v>261</v>
      </c>
      <c r="D12" s="2" t="s">
        <v>159</v>
      </c>
      <c r="E12" s="2" t="s">
        <v>292</v>
      </c>
      <c r="F12" s="2">
        <f t="shared" si="0"/>
        <v>49</v>
      </c>
      <c r="G12" s="3">
        <v>6</v>
      </c>
      <c r="H12" s="2">
        <f t="shared" si="1"/>
        <v>13</v>
      </c>
      <c r="I12" s="3">
        <v>5</v>
      </c>
      <c r="J12" s="2">
        <f t="shared" si="2"/>
        <v>14</v>
      </c>
      <c r="K12" s="3">
        <v>10</v>
      </c>
      <c r="L12" s="2">
        <f t="shared" si="3"/>
        <v>9</v>
      </c>
      <c r="M12" s="3">
        <v>6</v>
      </c>
      <c r="N12" s="2">
        <f t="shared" si="4"/>
        <v>13</v>
      </c>
      <c r="O12" s="3" t="s">
        <v>82</v>
      </c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 t="shared" si="8"/>
        <v>0</v>
      </c>
      <c r="W12" s="3"/>
      <c r="X12" s="2">
        <f t="shared" si="9"/>
        <v>0</v>
      </c>
      <c r="Y12" s="3"/>
      <c r="Z12" s="2">
        <f t="shared" si="10"/>
        <v>0</v>
      </c>
      <c r="AA12" s="2" t="s">
        <v>36</v>
      </c>
      <c r="AB12" s="2" t="s">
        <v>293</v>
      </c>
      <c r="AC12" s="21" t="s">
        <v>294</v>
      </c>
    </row>
    <row r="13" spans="1:29" ht="15">
      <c r="A13" s="2">
        <v>8</v>
      </c>
      <c r="B13" s="21">
        <v>9</v>
      </c>
      <c r="C13" s="2" t="s">
        <v>261</v>
      </c>
      <c r="D13" s="2" t="s">
        <v>277</v>
      </c>
      <c r="E13" s="2" t="s">
        <v>278</v>
      </c>
      <c r="F13" s="2">
        <f t="shared" si="0"/>
        <v>46</v>
      </c>
      <c r="G13" s="3"/>
      <c r="H13" s="2">
        <f t="shared" si="1"/>
        <v>0</v>
      </c>
      <c r="I13" s="3">
        <v>1</v>
      </c>
      <c r="J13" s="2">
        <f t="shared" si="2"/>
        <v>23</v>
      </c>
      <c r="K13" s="3">
        <v>1</v>
      </c>
      <c r="L13" s="2">
        <f t="shared" si="3"/>
        <v>23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3"/>
      <c r="Z13" s="2">
        <f t="shared" si="10"/>
        <v>0</v>
      </c>
      <c r="AA13" s="21" t="s">
        <v>279</v>
      </c>
      <c r="AB13" s="21" t="s">
        <v>88</v>
      </c>
      <c r="AC13" s="21"/>
    </row>
    <row r="14" spans="1:29" ht="15">
      <c r="A14" s="2">
        <v>9</v>
      </c>
      <c r="B14" s="2">
        <v>87</v>
      </c>
      <c r="C14" s="2" t="s">
        <v>261</v>
      </c>
      <c r="D14" s="2" t="s">
        <v>305</v>
      </c>
      <c r="E14" s="2" t="s">
        <v>306</v>
      </c>
      <c r="F14" s="2">
        <f t="shared" si="0"/>
        <v>40</v>
      </c>
      <c r="G14" s="3"/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>
        <v>7</v>
      </c>
      <c r="N14" s="2">
        <f t="shared" si="4"/>
        <v>12</v>
      </c>
      <c r="O14" s="3"/>
      <c r="P14" s="2">
        <f t="shared" si="5"/>
        <v>0</v>
      </c>
      <c r="Q14" s="3">
        <v>9</v>
      </c>
      <c r="R14" s="2">
        <f t="shared" si="6"/>
        <v>10</v>
      </c>
      <c r="S14" s="3">
        <v>8</v>
      </c>
      <c r="T14" s="2">
        <f t="shared" si="7"/>
        <v>11</v>
      </c>
      <c r="U14" s="3"/>
      <c r="V14" s="2">
        <f t="shared" si="8"/>
        <v>0</v>
      </c>
      <c r="W14" s="3">
        <v>12</v>
      </c>
      <c r="X14" s="2">
        <f t="shared" si="9"/>
        <v>7</v>
      </c>
      <c r="Y14" s="3"/>
      <c r="Z14" s="2">
        <f t="shared" si="10"/>
        <v>0</v>
      </c>
      <c r="AA14" s="2" t="s">
        <v>307</v>
      </c>
      <c r="AB14" s="2" t="s">
        <v>308</v>
      </c>
      <c r="AC14" s="2" t="s">
        <v>309</v>
      </c>
    </row>
    <row r="15" spans="1:29" ht="15">
      <c r="A15" s="2">
        <v>10</v>
      </c>
      <c r="B15" s="2">
        <v>48</v>
      </c>
      <c r="C15" s="2" t="s">
        <v>261</v>
      </c>
      <c r="D15" s="2" t="s">
        <v>270</v>
      </c>
      <c r="E15" s="2" t="s">
        <v>271</v>
      </c>
      <c r="F15" s="2">
        <f t="shared" si="0"/>
        <v>36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7</v>
      </c>
      <c r="R15" s="2">
        <f t="shared" si="6"/>
        <v>12</v>
      </c>
      <c r="S15" s="3">
        <v>6</v>
      </c>
      <c r="T15" s="2">
        <f t="shared" si="7"/>
        <v>13</v>
      </c>
      <c r="U15" s="3"/>
      <c r="V15" s="2">
        <f t="shared" si="8"/>
        <v>0</v>
      </c>
      <c r="W15" s="3">
        <v>8</v>
      </c>
      <c r="X15" s="2">
        <f t="shared" si="9"/>
        <v>11</v>
      </c>
      <c r="Y15" s="3"/>
      <c r="Z15" s="2">
        <f t="shared" si="10"/>
        <v>0</v>
      </c>
      <c r="AA15" s="2" t="s">
        <v>21</v>
      </c>
      <c r="AB15" s="2" t="s">
        <v>93</v>
      </c>
      <c r="AC15" s="2" t="s">
        <v>272</v>
      </c>
    </row>
    <row r="16" spans="1:29" ht="15">
      <c r="A16" s="2">
        <v>11</v>
      </c>
      <c r="B16" s="2">
        <v>90</v>
      </c>
      <c r="C16" s="2" t="s">
        <v>261</v>
      </c>
      <c r="D16" s="2" t="s">
        <v>300</v>
      </c>
      <c r="E16" s="2" t="s">
        <v>301</v>
      </c>
      <c r="F16" s="2">
        <f t="shared" si="0"/>
        <v>29</v>
      </c>
      <c r="G16" s="3"/>
      <c r="H16" s="2">
        <f t="shared" si="1"/>
        <v>0</v>
      </c>
      <c r="I16" s="3"/>
      <c r="J16" s="2">
        <f t="shared" si="2"/>
        <v>0</v>
      </c>
      <c r="K16" s="3">
        <v>6</v>
      </c>
      <c r="L16" s="2">
        <f t="shared" si="3"/>
        <v>13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>
        <v>4</v>
      </c>
      <c r="X16" s="2">
        <f t="shared" si="9"/>
        <v>16</v>
      </c>
      <c r="Y16" s="3"/>
      <c r="Z16" s="2">
        <f t="shared" si="10"/>
        <v>0</v>
      </c>
      <c r="AA16" s="2" t="s">
        <v>302</v>
      </c>
      <c r="AB16" s="2" t="s">
        <v>303</v>
      </c>
      <c r="AC16" s="2" t="s">
        <v>304</v>
      </c>
    </row>
    <row r="17" spans="1:29" ht="15">
      <c r="A17" s="2">
        <v>12</v>
      </c>
      <c r="B17" s="2">
        <v>311</v>
      </c>
      <c r="C17" s="2" t="s">
        <v>261</v>
      </c>
      <c r="D17" s="2" t="s">
        <v>295</v>
      </c>
      <c r="E17" s="2" t="s">
        <v>296</v>
      </c>
      <c r="F17" s="2">
        <f t="shared" si="0"/>
        <v>22</v>
      </c>
      <c r="G17" s="3">
        <v>7</v>
      </c>
      <c r="H17" s="2">
        <f t="shared" si="1"/>
        <v>12</v>
      </c>
      <c r="I17" s="3"/>
      <c r="J17" s="2">
        <f t="shared" si="2"/>
        <v>0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>
        <v>9</v>
      </c>
      <c r="X17" s="2">
        <f t="shared" si="9"/>
        <v>10</v>
      </c>
      <c r="Y17" s="3"/>
      <c r="Z17" s="2">
        <f t="shared" si="10"/>
        <v>0</v>
      </c>
      <c r="AA17" s="2" t="s">
        <v>297</v>
      </c>
      <c r="AB17" s="2" t="s">
        <v>298</v>
      </c>
      <c r="AC17" s="2" t="s">
        <v>299</v>
      </c>
    </row>
    <row r="18" spans="1:29" ht="15">
      <c r="A18" s="2">
        <v>13</v>
      </c>
      <c r="B18" s="2">
        <v>69</v>
      </c>
      <c r="C18" s="2" t="s">
        <v>261</v>
      </c>
      <c r="D18" s="2" t="s">
        <v>41</v>
      </c>
      <c r="E18" s="2" t="s">
        <v>286</v>
      </c>
      <c r="F18" s="2">
        <f t="shared" si="0"/>
        <v>21</v>
      </c>
      <c r="G18" s="3"/>
      <c r="H18" s="2">
        <f t="shared" si="1"/>
        <v>0</v>
      </c>
      <c r="I18" s="3"/>
      <c r="J18" s="2">
        <f t="shared" si="2"/>
        <v>0</v>
      </c>
      <c r="K18" s="3">
        <v>11</v>
      </c>
      <c r="L18" s="2">
        <f t="shared" si="3"/>
        <v>8</v>
      </c>
      <c r="M18" s="3"/>
      <c r="N18" s="2">
        <f t="shared" si="4"/>
        <v>0</v>
      </c>
      <c r="O18" s="3"/>
      <c r="P18" s="2">
        <f t="shared" si="5"/>
        <v>0</v>
      </c>
      <c r="Q18" s="3">
        <v>6</v>
      </c>
      <c r="R18" s="2">
        <f t="shared" si="6"/>
        <v>13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 t="s">
        <v>287</v>
      </c>
      <c r="AB18" s="2" t="s">
        <v>288</v>
      </c>
      <c r="AC18" s="2" t="s">
        <v>289</v>
      </c>
    </row>
    <row r="19" spans="1:29" ht="15">
      <c r="A19" s="2">
        <v>14</v>
      </c>
      <c r="B19" s="15">
        <v>92</v>
      </c>
      <c r="C19" s="2" t="s">
        <v>261</v>
      </c>
      <c r="D19" s="18" t="s">
        <v>339</v>
      </c>
      <c r="E19" s="15" t="s">
        <v>340</v>
      </c>
      <c r="F19" s="2">
        <f t="shared" si="0"/>
        <v>20</v>
      </c>
      <c r="G19" s="3"/>
      <c r="H19" s="2">
        <f t="shared" si="1"/>
        <v>0</v>
      </c>
      <c r="I19" s="3"/>
      <c r="J19" s="2">
        <f t="shared" si="2"/>
        <v>0</v>
      </c>
      <c r="K19" s="3">
        <v>2</v>
      </c>
      <c r="L19" s="2">
        <f t="shared" si="3"/>
        <v>20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4"/>
      <c r="AB19" s="4"/>
      <c r="AC19" s="4"/>
    </row>
    <row r="20" spans="1:29" ht="15">
      <c r="A20" s="2">
        <v>15</v>
      </c>
      <c r="B20" s="2">
        <v>41</v>
      </c>
      <c r="C20" s="2" t="s">
        <v>261</v>
      </c>
      <c r="D20" s="2" t="s">
        <v>117</v>
      </c>
      <c r="E20" s="2" t="s">
        <v>118</v>
      </c>
      <c r="F20" s="2">
        <f t="shared" si="0"/>
        <v>19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>
        <v>10</v>
      </c>
      <c r="R20" s="2">
        <f t="shared" si="6"/>
        <v>9</v>
      </c>
      <c r="S20" s="3">
        <v>9</v>
      </c>
      <c r="T20" s="2">
        <f t="shared" si="7"/>
        <v>10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119</v>
      </c>
      <c r="AB20" s="2" t="s">
        <v>88</v>
      </c>
      <c r="AC20" s="2"/>
    </row>
    <row r="21" spans="1:29" ht="15">
      <c r="A21" s="2">
        <v>16</v>
      </c>
      <c r="B21" s="15">
        <v>16</v>
      </c>
      <c r="C21" s="2" t="s">
        <v>261</v>
      </c>
      <c r="D21" s="15" t="s">
        <v>341</v>
      </c>
      <c r="E21" s="15" t="s">
        <v>342</v>
      </c>
      <c r="F21" s="2">
        <f t="shared" si="0"/>
        <v>16</v>
      </c>
      <c r="G21" s="3"/>
      <c r="H21" s="2">
        <f t="shared" si="1"/>
        <v>0</v>
      </c>
      <c r="I21" s="3"/>
      <c r="J21" s="2">
        <f t="shared" si="2"/>
        <v>0</v>
      </c>
      <c r="K21" s="3">
        <v>4</v>
      </c>
      <c r="L21" s="15">
        <f t="shared" si="3"/>
        <v>16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15" t="s">
        <v>510</v>
      </c>
      <c r="AB21" s="15" t="s">
        <v>93</v>
      </c>
      <c r="AC21" s="4"/>
    </row>
    <row r="22" spans="1:29" ht="15">
      <c r="A22" s="2">
        <v>17</v>
      </c>
      <c r="B22" s="2">
        <v>17</v>
      </c>
      <c r="C22" s="2" t="s">
        <v>261</v>
      </c>
      <c r="D22" s="2" t="s">
        <v>310</v>
      </c>
      <c r="E22" s="2" t="s">
        <v>311</v>
      </c>
      <c r="F22" s="2">
        <f t="shared" si="0"/>
        <v>12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/>
      <c r="T22" s="2">
        <f t="shared" si="7"/>
        <v>0</v>
      </c>
      <c r="U22" s="3"/>
      <c r="V22" s="2">
        <f t="shared" si="8"/>
        <v>0</v>
      </c>
      <c r="W22" s="3">
        <v>7</v>
      </c>
      <c r="X22" s="2">
        <f t="shared" si="9"/>
        <v>12</v>
      </c>
      <c r="Y22" s="3"/>
      <c r="Z22" s="2">
        <f t="shared" si="10"/>
        <v>0</v>
      </c>
      <c r="AA22" s="2" t="s">
        <v>312</v>
      </c>
      <c r="AB22" s="2" t="s">
        <v>93</v>
      </c>
      <c r="AC22" s="2" t="s">
        <v>313</v>
      </c>
    </row>
    <row r="23" spans="1:29" ht="15">
      <c r="A23" s="2">
        <v>18</v>
      </c>
      <c r="B23" s="15">
        <v>69</v>
      </c>
      <c r="C23" s="2" t="s">
        <v>261</v>
      </c>
      <c r="D23" s="15" t="s">
        <v>334</v>
      </c>
      <c r="E23" s="15" t="s">
        <v>335</v>
      </c>
      <c r="F23" s="2">
        <f t="shared" si="0"/>
        <v>12</v>
      </c>
      <c r="G23" s="3"/>
      <c r="H23" s="2">
        <f t="shared" si="1"/>
        <v>0</v>
      </c>
      <c r="I23" s="3"/>
      <c r="J23" s="2">
        <f t="shared" si="2"/>
        <v>0</v>
      </c>
      <c r="K23" s="3">
        <v>7</v>
      </c>
      <c r="L23" s="2">
        <f t="shared" si="3"/>
        <v>12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15" t="s">
        <v>498</v>
      </c>
      <c r="AB23" s="15" t="s">
        <v>88</v>
      </c>
      <c r="AC23" s="4"/>
    </row>
    <row r="24" spans="1:29" ht="15">
      <c r="A24" s="2">
        <v>19</v>
      </c>
      <c r="B24" s="2">
        <v>7</v>
      </c>
      <c r="C24" s="2" t="s">
        <v>261</v>
      </c>
      <c r="D24" s="2" t="s">
        <v>145</v>
      </c>
      <c r="E24" s="2" t="s">
        <v>290</v>
      </c>
      <c r="F24" s="2">
        <f t="shared" si="0"/>
        <v>10</v>
      </c>
      <c r="G24" s="3"/>
      <c r="H24" s="2">
        <f t="shared" si="1"/>
        <v>0</v>
      </c>
      <c r="I24" s="3" t="s">
        <v>82</v>
      </c>
      <c r="J24" s="2">
        <f t="shared" si="2"/>
        <v>0</v>
      </c>
      <c r="K24" s="3">
        <v>9</v>
      </c>
      <c r="L24" s="2">
        <f t="shared" si="3"/>
        <v>10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/>
      <c r="X24" s="2">
        <f t="shared" si="9"/>
        <v>0</v>
      </c>
      <c r="Y24" s="3"/>
      <c r="Z24" s="2">
        <f t="shared" si="10"/>
        <v>0</v>
      </c>
      <c r="AA24" s="2" t="s">
        <v>21</v>
      </c>
      <c r="AB24" s="2" t="s">
        <v>100</v>
      </c>
      <c r="AC24" s="2"/>
    </row>
    <row r="25" spans="1:29" ht="15">
      <c r="A25" s="2">
        <v>20</v>
      </c>
      <c r="B25" s="2">
        <v>16</v>
      </c>
      <c r="C25" s="2" t="s">
        <v>261</v>
      </c>
      <c r="D25" s="2" t="s">
        <v>314</v>
      </c>
      <c r="E25" s="2" t="s">
        <v>315</v>
      </c>
      <c r="F25" s="2">
        <f t="shared" si="0"/>
        <v>8</v>
      </c>
      <c r="G25" s="3"/>
      <c r="H25" s="2">
        <f t="shared" si="1"/>
        <v>0</v>
      </c>
      <c r="I25" s="3"/>
      <c r="J25" s="2">
        <f t="shared" si="2"/>
        <v>0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/>
      <c r="R25" s="2">
        <f t="shared" si="6"/>
        <v>0</v>
      </c>
      <c r="S25" s="3"/>
      <c r="T25" s="2">
        <f t="shared" si="7"/>
        <v>0</v>
      </c>
      <c r="U25" s="3"/>
      <c r="V25" s="2">
        <f t="shared" si="8"/>
        <v>0</v>
      </c>
      <c r="W25" s="3">
        <v>11</v>
      </c>
      <c r="X25" s="2">
        <f t="shared" si="9"/>
        <v>8</v>
      </c>
      <c r="Y25" s="3"/>
      <c r="Z25" s="2">
        <f t="shared" si="10"/>
        <v>0</v>
      </c>
      <c r="AA25" s="2" t="s">
        <v>137</v>
      </c>
      <c r="AB25" s="2"/>
      <c r="AC25" s="2"/>
    </row>
    <row r="26" spans="1:29" ht="15">
      <c r="A26" s="6">
        <v>21</v>
      </c>
      <c r="B26" s="17">
        <v>90</v>
      </c>
      <c r="C26" s="2" t="s">
        <v>261</v>
      </c>
      <c r="D26" s="17" t="s">
        <v>317</v>
      </c>
      <c r="E26" s="17" t="s">
        <v>318</v>
      </c>
      <c r="F26" s="2">
        <f t="shared" si="0"/>
        <v>6</v>
      </c>
      <c r="G26" s="3"/>
      <c r="H26" s="2">
        <f t="shared" si="1"/>
        <v>0</v>
      </c>
      <c r="I26" s="3"/>
      <c r="J26" s="2">
        <f t="shared" si="2"/>
        <v>0</v>
      </c>
      <c r="K26" s="3"/>
      <c r="L26" s="2">
        <f t="shared" si="3"/>
        <v>0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>
        <v>13</v>
      </c>
      <c r="X26" s="2">
        <f t="shared" si="9"/>
        <v>6</v>
      </c>
      <c r="Y26" s="3"/>
      <c r="Z26" s="2">
        <f t="shared" si="10"/>
        <v>0</v>
      </c>
      <c r="AA26" s="17" t="s">
        <v>319</v>
      </c>
      <c r="AB26" s="17" t="s">
        <v>104</v>
      </c>
      <c r="AC26" s="5" t="s">
        <v>320</v>
      </c>
    </row>
    <row r="27" spans="1:29" ht="15">
      <c r="A27" s="6">
        <v>22</v>
      </c>
      <c r="B27" s="5">
        <v>40</v>
      </c>
      <c r="C27" s="2" t="s">
        <v>261</v>
      </c>
      <c r="D27" s="17" t="s">
        <v>295</v>
      </c>
      <c r="E27" s="17" t="s">
        <v>316</v>
      </c>
      <c r="F27" s="2">
        <f t="shared" si="0"/>
        <v>5</v>
      </c>
      <c r="G27" s="3"/>
      <c r="H27" s="2">
        <f t="shared" si="1"/>
        <v>0</v>
      </c>
      <c r="I27" s="3"/>
      <c r="J27" s="2">
        <f t="shared" si="2"/>
        <v>0</v>
      </c>
      <c r="K27" s="3"/>
      <c r="L27" s="2">
        <f t="shared" si="3"/>
        <v>0</v>
      </c>
      <c r="M27" s="3"/>
      <c r="N27" s="2">
        <f t="shared" si="4"/>
        <v>0</v>
      </c>
      <c r="O27" s="3"/>
      <c r="P27" s="2">
        <f t="shared" si="5"/>
        <v>0</v>
      </c>
      <c r="Q27" s="3"/>
      <c r="R27" s="2">
        <f t="shared" si="6"/>
        <v>0</v>
      </c>
      <c r="S27" s="3"/>
      <c r="T27" s="2">
        <f t="shared" si="7"/>
        <v>0</v>
      </c>
      <c r="U27" s="3"/>
      <c r="V27" s="2">
        <f t="shared" si="8"/>
        <v>0</v>
      </c>
      <c r="W27" s="3">
        <v>14</v>
      </c>
      <c r="X27" s="2">
        <f t="shared" si="9"/>
        <v>5</v>
      </c>
      <c r="Y27" s="3"/>
      <c r="Z27" s="2">
        <f t="shared" si="10"/>
        <v>0</v>
      </c>
      <c r="AA27" s="5"/>
      <c r="AB27" s="5"/>
      <c r="AC27" s="5"/>
    </row>
    <row r="28" spans="1:29" ht="15">
      <c r="A28" s="7">
        <v>23</v>
      </c>
      <c r="B28" s="16">
        <v>563</v>
      </c>
      <c r="C28" s="2" t="s">
        <v>261</v>
      </c>
      <c r="D28" s="17" t="s">
        <v>44</v>
      </c>
      <c r="E28" s="17" t="s">
        <v>130</v>
      </c>
      <c r="F28" s="2">
        <f t="shared" si="0"/>
        <v>0</v>
      </c>
      <c r="G28" s="3"/>
      <c r="H28" s="2">
        <f t="shared" si="1"/>
        <v>0</v>
      </c>
      <c r="I28" s="3"/>
      <c r="J28" s="2">
        <f t="shared" si="2"/>
        <v>0</v>
      </c>
      <c r="K28" s="3"/>
      <c r="L28" s="2">
        <f t="shared" si="3"/>
        <v>0</v>
      </c>
      <c r="M28" s="3"/>
      <c r="N28" s="2">
        <f t="shared" si="4"/>
        <v>0</v>
      </c>
      <c r="O28" s="3"/>
      <c r="P28" s="2">
        <f t="shared" si="5"/>
        <v>0</v>
      </c>
      <c r="Q28" s="3" t="s">
        <v>82</v>
      </c>
      <c r="R28" s="2">
        <f t="shared" si="6"/>
        <v>0</v>
      </c>
      <c r="S28" s="3"/>
      <c r="T28" s="2">
        <f t="shared" si="7"/>
        <v>0</v>
      </c>
      <c r="U28" s="3"/>
      <c r="V28" s="2">
        <f t="shared" si="8"/>
        <v>0</v>
      </c>
      <c r="W28" s="3"/>
      <c r="X28" s="2">
        <f t="shared" si="9"/>
        <v>0</v>
      </c>
      <c r="Y28" s="3"/>
      <c r="Z28" s="2">
        <f t="shared" si="10"/>
        <v>0</v>
      </c>
      <c r="AA28" s="5" t="s">
        <v>131</v>
      </c>
      <c r="AB28" s="5" t="s">
        <v>132</v>
      </c>
      <c r="AC28" s="5"/>
    </row>
    <row r="29" spans="1:29" ht="15">
      <c r="A29" s="7">
        <v>24</v>
      </c>
      <c r="B29" s="20" t="s">
        <v>501</v>
      </c>
      <c r="C29" s="2" t="s">
        <v>261</v>
      </c>
      <c r="D29" s="6" t="s">
        <v>499</v>
      </c>
      <c r="E29" s="7" t="s">
        <v>500</v>
      </c>
      <c r="F29" s="2">
        <f t="shared" si="0"/>
        <v>0</v>
      </c>
      <c r="G29" s="3"/>
      <c r="H29" s="2">
        <f t="shared" si="1"/>
        <v>0</v>
      </c>
      <c r="I29" s="3"/>
      <c r="J29" s="2">
        <f t="shared" si="2"/>
        <v>0</v>
      </c>
      <c r="K29" s="9"/>
      <c r="L29" s="19">
        <f t="shared" si="3"/>
        <v>0</v>
      </c>
      <c r="M29" s="3"/>
      <c r="N29" s="2">
        <f t="shared" si="4"/>
        <v>0</v>
      </c>
      <c r="O29" s="3"/>
      <c r="P29" s="2">
        <f t="shared" si="5"/>
        <v>0</v>
      </c>
      <c r="Q29" s="3"/>
      <c r="R29" s="2">
        <f t="shared" si="6"/>
        <v>0</v>
      </c>
      <c r="S29" s="3"/>
      <c r="T29" s="2">
        <f t="shared" si="7"/>
        <v>0</v>
      </c>
      <c r="U29" s="3"/>
      <c r="V29" s="2">
        <f t="shared" si="8"/>
        <v>0</v>
      </c>
      <c r="W29" s="3"/>
      <c r="X29" s="2">
        <f t="shared" si="9"/>
        <v>0</v>
      </c>
      <c r="Y29" s="3"/>
      <c r="Z29" s="2">
        <f t="shared" si="10"/>
        <v>0</v>
      </c>
      <c r="AA29" s="22"/>
      <c r="AB29" s="23"/>
      <c r="AC29" s="22"/>
    </row>
    <row r="30" spans="1:29" ht="15">
      <c r="A30" s="7">
        <v>25</v>
      </c>
      <c r="B30" s="8">
        <v>139</v>
      </c>
      <c r="C30" s="2" t="s">
        <v>261</v>
      </c>
      <c r="D30" s="6" t="s">
        <v>502</v>
      </c>
      <c r="E30" s="7" t="s">
        <v>503</v>
      </c>
      <c r="F30" s="2">
        <f t="shared" si="0"/>
        <v>0</v>
      </c>
      <c r="G30" s="3"/>
      <c r="H30" s="2">
        <f t="shared" si="1"/>
        <v>0</v>
      </c>
      <c r="I30" s="3"/>
      <c r="J30" s="2">
        <f t="shared" si="2"/>
        <v>0</v>
      </c>
      <c r="K30" s="9"/>
      <c r="L30" s="7">
        <f t="shared" si="3"/>
        <v>0</v>
      </c>
      <c r="M30" s="3"/>
      <c r="N30" s="2">
        <f t="shared" si="4"/>
        <v>0</v>
      </c>
      <c r="O30" s="3"/>
      <c r="P30" s="2">
        <f t="shared" si="5"/>
        <v>0</v>
      </c>
      <c r="Q30" s="3"/>
      <c r="R30" s="2">
        <f t="shared" si="6"/>
        <v>0</v>
      </c>
      <c r="S30" s="3"/>
      <c r="T30" s="2">
        <f t="shared" si="7"/>
        <v>0</v>
      </c>
      <c r="U30" s="3"/>
      <c r="V30" s="2">
        <f t="shared" si="8"/>
        <v>0</v>
      </c>
      <c r="W30" s="3"/>
      <c r="X30" s="2">
        <f t="shared" si="9"/>
        <v>0</v>
      </c>
      <c r="Y30" s="3"/>
      <c r="Z30" s="2">
        <f t="shared" si="10"/>
        <v>0</v>
      </c>
      <c r="AA30" s="8" t="s">
        <v>504</v>
      </c>
      <c r="AB30" s="8" t="s">
        <v>93</v>
      </c>
      <c r="AC30" s="22"/>
    </row>
    <row r="31" spans="1:29" ht="15">
      <c r="A31" s="7">
        <v>26</v>
      </c>
      <c r="B31" s="8">
        <v>77</v>
      </c>
      <c r="C31" s="2" t="s">
        <v>261</v>
      </c>
      <c r="D31" s="6" t="s">
        <v>51</v>
      </c>
      <c r="E31" s="7" t="s">
        <v>505</v>
      </c>
      <c r="F31" s="2">
        <f t="shared" si="0"/>
        <v>0</v>
      </c>
      <c r="G31" s="3"/>
      <c r="H31" s="2">
        <f t="shared" si="1"/>
        <v>0</v>
      </c>
      <c r="I31" s="3"/>
      <c r="J31" s="2">
        <f t="shared" si="2"/>
        <v>0</v>
      </c>
      <c r="K31" s="9"/>
      <c r="L31" s="7">
        <f t="shared" si="3"/>
        <v>0</v>
      </c>
      <c r="M31" s="3"/>
      <c r="N31" s="2">
        <f t="shared" si="4"/>
        <v>0</v>
      </c>
      <c r="O31" s="3"/>
      <c r="P31" s="2">
        <f t="shared" si="5"/>
        <v>0</v>
      </c>
      <c r="Q31" s="3"/>
      <c r="R31" s="2">
        <f t="shared" si="6"/>
        <v>0</v>
      </c>
      <c r="S31" s="3"/>
      <c r="T31" s="2">
        <f t="shared" si="7"/>
        <v>0</v>
      </c>
      <c r="U31" s="3"/>
      <c r="V31" s="2">
        <f t="shared" si="8"/>
        <v>0</v>
      </c>
      <c r="W31" s="3"/>
      <c r="X31" s="2">
        <f t="shared" si="9"/>
        <v>0</v>
      </c>
      <c r="Y31" s="3"/>
      <c r="Z31" s="2">
        <f t="shared" si="10"/>
        <v>0</v>
      </c>
      <c r="AA31" s="8" t="s">
        <v>506</v>
      </c>
      <c r="AB31" s="8" t="s">
        <v>93</v>
      </c>
      <c r="AC31" s="22"/>
    </row>
    <row r="32" spans="1:29" ht="15">
      <c r="A32" s="7">
        <v>27</v>
      </c>
      <c r="B32" s="8">
        <v>53</v>
      </c>
      <c r="C32" s="2" t="s">
        <v>261</v>
      </c>
      <c r="D32" s="6" t="s">
        <v>507</v>
      </c>
      <c r="E32" s="7" t="s">
        <v>508</v>
      </c>
      <c r="F32" s="2">
        <f t="shared" si="0"/>
        <v>0</v>
      </c>
      <c r="G32" s="3"/>
      <c r="H32" s="2">
        <f t="shared" si="1"/>
        <v>0</v>
      </c>
      <c r="I32" s="3"/>
      <c r="J32" s="2">
        <f t="shared" si="2"/>
        <v>0</v>
      </c>
      <c r="K32" s="9"/>
      <c r="L32" s="7">
        <f t="shared" si="3"/>
        <v>0</v>
      </c>
      <c r="M32" s="3"/>
      <c r="N32" s="2">
        <f t="shared" si="4"/>
        <v>0</v>
      </c>
      <c r="O32" s="3"/>
      <c r="P32" s="2">
        <f t="shared" si="5"/>
        <v>0</v>
      </c>
      <c r="Q32" s="3"/>
      <c r="R32" s="2">
        <f t="shared" si="6"/>
        <v>0</v>
      </c>
      <c r="S32" s="3"/>
      <c r="T32" s="2">
        <f t="shared" si="7"/>
        <v>0</v>
      </c>
      <c r="U32" s="3"/>
      <c r="V32" s="2">
        <f t="shared" si="8"/>
        <v>0</v>
      </c>
      <c r="W32" s="3"/>
      <c r="X32" s="2">
        <f t="shared" si="9"/>
        <v>0</v>
      </c>
      <c r="Y32" s="3"/>
      <c r="Z32" s="2">
        <f t="shared" si="10"/>
        <v>0</v>
      </c>
      <c r="AA32" s="8" t="s">
        <v>509</v>
      </c>
      <c r="AB32" s="8" t="s">
        <v>100</v>
      </c>
      <c r="AC32" s="22"/>
    </row>
    <row r="33" spans="1:29" ht="15">
      <c r="A33" s="7">
        <v>28</v>
      </c>
      <c r="B33" s="8">
        <v>100</v>
      </c>
      <c r="C33" s="2" t="s">
        <v>261</v>
      </c>
      <c r="D33" s="6" t="s">
        <v>469</v>
      </c>
      <c r="E33" s="7" t="s">
        <v>511</v>
      </c>
      <c r="F33" s="2">
        <f t="shared" si="0"/>
        <v>0</v>
      </c>
      <c r="G33" s="3"/>
      <c r="H33" s="2">
        <f t="shared" si="1"/>
        <v>0</v>
      </c>
      <c r="I33" s="3"/>
      <c r="J33" s="2">
        <f t="shared" si="2"/>
        <v>0</v>
      </c>
      <c r="K33" s="9"/>
      <c r="L33" s="10">
        <f t="shared" si="3"/>
        <v>0</v>
      </c>
      <c r="M33" s="3"/>
      <c r="N33" s="2">
        <f t="shared" si="4"/>
        <v>0</v>
      </c>
      <c r="O33" s="3"/>
      <c r="P33" s="2">
        <f t="shared" si="5"/>
        <v>0</v>
      </c>
      <c r="Q33" s="3"/>
      <c r="R33" s="2">
        <f t="shared" si="6"/>
        <v>0</v>
      </c>
      <c r="S33" s="3"/>
      <c r="T33" s="2">
        <f t="shared" si="7"/>
        <v>0</v>
      </c>
      <c r="U33" s="3"/>
      <c r="V33" s="2">
        <f t="shared" si="8"/>
        <v>0</v>
      </c>
      <c r="W33" s="3"/>
      <c r="X33" s="2">
        <f t="shared" si="9"/>
        <v>0</v>
      </c>
      <c r="Y33" s="3"/>
      <c r="Z33" s="2">
        <f t="shared" si="10"/>
        <v>0</v>
      </c>
      <c r="AA33" s="8" t="s">
        <v>512</v>
      </c>
      <c r="AB33" s="22"/>
      <c r="AC33" s="22"/>
    </row>
    <row r="34" spans="1:29" ht="15">
      <c r="A34" s="7">
        <v>29</v>
      </c>
      <c r="B34" s="8">
        <v>625</v>
      </c>
      <c r="C34" s="2" t="s">
        <v>261</v>
      </c>
      <c r="D34" s="11" t="s">
        <v>23</v>
      </c>
      <c r="E34" s="7" t="s">
        <v>513</v>
      </c>
      <c r="F34" s="2">
        <f t="shared" si="0"/>
        <v>0</v>
      </c>
      <c r="G34" s="3"/>
      <c r="H34" s="2">
        <f t="shared" si="1"/>
        <v>0</v>
      </c>
      <c r="I34" s="3"/>
      <c r="J34" s="2">
        <f t="shared" si="2"/>
        <v>0</v>
      </c>
      <c r="K34" s="9"/>
      <c r="L34" s="10">
        <f t="shared" si="3"/>
        <v>0</v>
      </c>
      <c r="M34" s="3"/>
      <c r="N34" s="2">
        <f t="shared" si="4"/>
        <v>0</v>
      </c>
      <c r="O34" s="3"/>
      <c r="P34" s="2">
        <f t="shared" si="5"/>
        <v>0</v>
      </c>
      <c r="Q34" s="3"/>
      <c r="R34" s="2">
        <f t="shared" si="6"/>
        <v>0</v>
      </c>
      <c r="S34" s="3"/>
      <c r="T34" s="2">
        <f t="shared" si="7"/>
        <v>0</v>
      </c>
      <c r="U34" s="3"/>
      <c r="V34" s="2">
        <f t="shared" si="8"/>
        <v>0</v>
      </c>
      <c r="W34" s="3"/>
      <c r="X34" s="2">
        <f t="shared" si="9"/>
        <v>0</v>
      </c>
      <c r="Y34" s="3"/>
      <c r="Z34" s="2">
        <f t="shared" si="10"/>
        <v>0</v>
      </c>
      <c r="AA34" s="8" t="s">
        <v>514</v>
      </c>
      <c r="AB34" s="8" t="s">
        <v>93</v>
      </c>
      <c r="AC34" s="22"/>
    </row>
    <row r="35" spans="1:29" ht="15">
      <c r="A35" s="7">
        <v>30</v>
      </c>
      <c r="B35" s="8">
        <v>138</v>
      </c>
      <c r="C35" s="2" t="s">
        <v>261</v>
      </c>
      <c r="D35" s="11" t="s">
        <v>101</v>
      </c>
      <c r="E35" s="12" t="s">
        <v>515</v>
      </c>
      <c r="F35" s="2">
        <f t="shared" si="0"/>
        <v>0</v>
      </c>
      <c r="G35" s="3"/>
      <c r="H35" s="2">
        <f t="shared" si="1"/>
        <v>0</v>
      </c>
      <c r="I35" s="3"/>
      <c r="J35" s="2">
        <f t="shared" si="2"/>
        <v>0</v>
      </c>
      <c r="K35" s="9"/>
      <c r="L35" s="10">
        <f t="shared" si="3"/>
        <v>0</v>
      </c>
      <c r="M35" s="3"/>
      <c r="N35" s="2">
        <f t="shared" si="4"/>
        <v>0</v>
      </c>
      <c r="O35" s="3"/>
      <c r="P35" s="2">
        <f t="shared" si="5"/>
        <v>0</v>
      </c>
      <c r="Q35" s="3"/>
      <c r="R35" s="2">
        <f t="shared" si="6"/>
        <v>0</v>
      </c>
      <c r="S35" s="3"/>
      <c r="T35" s="2">
        <f t="shared" si="7"/>
        <v>0</v>
      </c>
      <c r="U35" s="3"/>
      <c r="V35" s="2">
        <f t="shared" si="8"/>
        <v>0</v>
      </c>
      <c r="W35" s="3"/>
      <c r="X35" s="2">
        <f t="shared" si="9"/>
        <v>0</v>
      </c>
      <c r="Y35" s="3"/>
      <c r="Z35" s="2">
        <f t="shared" si="10"/>
        <v>0</v>
      </c>
      <c r="AA35" s="8" t="s">
        <v>516</v>
      </c>
      <c r="AB35" s="8" t="s">
        <v>93</v>
      </c>
      <c r="AC35" s="22"/>
    </row>
    <row r="36" spans="2:5" ht="15">
      <c r="B36" s="8"/>
      <c r="D36" s="11"/>
      <c r="E36" s="1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212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91</v>
      </c>
      <c r="C6" s="2" t="s">
        <v>213</v>
      </c>
      <c r="D6" s="2" t="s">
        <v>214</v>
      </c>
      <c r="E6" s="2" t="s">
        <v>15</v>
      </c>
      <c r="F6" s="2">
        <f aca="true" t="shared" si="0" ref="F6:F28">H6+J6+L6+N6+P6+R6+T6+V6+X6+Z6</f>
        <v>153</v>
      </c>
      <c r="G6" s="3">
        <v>1</v>
      </c>
      <c r="H6" s="2">
        <f aca="true" t="shared" si="1" ref="H6:H28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6</v>
      </c>
      <c r="J6" s="2">
        <f aca="true" t="shared" si="2" ref="J6:J28">IF($I6=1,23,IF($I6=2,20,IF($I6=3,18,IF($I6=4,16,IF($I6=5,14,IF($I6=6,13,IF($I6=7,12,IF($I6=8,11,0))))))))+IF($I6=9,10,IF($I6=10,9,IF($I6=11,8,IF($I6=12,7,IF($I6=13,6,IF($I6=14,5,IF($I6=15,4,0)))))))+IF($I6=16,3,IF($I6=17,2,IF($I6=18,1,0)))</f>
        <v>13</v>
      </c>
      <c r="K6" s="3">
        <v>7</v>
      </c>
      <c r="L6" s="2">
        <f aca="true" t="shared" si="3" ref="L6:L28">IF($K6=1,23,IF($K6=2,20,IF($K6=3,18,IF($K6=4,16,IF($K6=5,14,IF($K6=6,13,IF($K6=7,12,IF($K6=8,11,0))))))))+IF($K6=9,10,IF($K6=10,9,IF($K6=11,8,IF($K6=12,7,IF($K6=13,6,IF($K6=14,5,IF($K6=15,4,0)))))))+IF($K6=16,3,IF($K6=17,2,IF($K6=18,1,0)))</f>
        <v>12</v>
      </c>
      <c r="M6" s="3">
        <v>3</v>
      </c>
      <c r="N6" s="2">
        <f aca="true" t="shared" si="4" ref="N6:N28">IF($M6=1,23,IF($M6=2,20,IF($M6=3,18,IF($M6=4,16,IF($M6=5,14,IF($M6=6,13,IF($M6=7,12,IF($M6=8,11,0))))))))+IF($M6=9,10,IF($M6=10,9,IF($M6=11,8,IF($M6=12,7,IF($M6=13,6,IF($M6=14,5,IF($M6=15,4,0)))))))+IF($M6=16,3,IF($M6=17,2,IF($M6=18,1,0)))</f>
        <v>18</v>
      </c>
      <c r="O6" s="3">
        <v>3</v>
      </c>
      <c r="P6" s="2">
        <f aca="true" t="shared" si="5" ref="P6:P28">IF($O6=1,23,IF($O6=2,20,IF($O6=3,18,IF($O6=4,16,IF($O6=5,14,IF($O6=6,13,IF($O6=7,12,IF($O6=8,11,0))))))))+IF($O6=9,10,IF($O6=10,9,IF($O6=11,8,IF($O6=12,7,IF($O6=13,6,IF($O6=14,5,IF($O6=15,4,0)))))))+IF($O6=16,3,IF($O6=17,2,IF($O6=18,1,0)))</f>
        <v>18</v>
      </c>
      <c r="Q6" s="3">
        <v>1</v>
      </c>
      <c r="R6" s="2">
        <f aca="true" t="shared" si="6" ref="R6:R28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 aca="true" t="shared" si="7" ref="T6:T28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8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28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28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16</v>
      </c>
      <c r="AB6" s="2" t="s">
        <v>93</v>
      </c>
      <c r="AC6" s="2" t="s">
        <v>215</v>
      </c>
    </row>
    <row r="7" spans="1:29" ht="15">
      <c r="A7" s="2">
        <v>2</v>
      </c>
      <c r="B7" s="2">
        <v>6</v>
      </c>
      <c r="C7" s="2" t="s">
        <v>213</v>
      </c>
      <c r="D7" s="2" t="s">
        <v>214</v>
      </c>
      <c r="E7" s="2" t="s">
        <v>216</v>
      </c>
      <c r="F7" s="2">
        <f t="shared" si="0"/>
        <v>126</v>
      </c>
      <c r="G7" s="3">
        <v>7</v>
      </c>
      <c r="H7" s="2">
        <f t="shared" si="1"/>
        <v>12</v>
      </c>
      <c r="I7" s="3">
        <v>3</v>
      </c>
      <c r="J7" s="2">
        <f t="shared" si="2"/>
        <v>18</v>
      </c>
      <c r="K7" s="3">
        <v>4</v>
      </c>
      <c r="L7" s="2">
        <f t="shared" si="3"/>
        <v>16</v>
      </c>
      <c r="M7" s="3">
        <v>4</v>
      </c>
      <c r="N7" s="2">
        <f t="shared" si="4"/>
        <v>16</v>
      </c>
      <c r="O7" s="3">
        <v>5</v>
      </c>
      <c r="P7" s="2">
        <f t="shared" si="5"/>
        <v>14</v>
      </c>
      <c r="Q7" s="3">
        <v>3</v>
      </c>
      <c r="R7" s="2">
        <f t="shared" si="6"/>
        <v>18</v>
      </c>
      <c r="S7" s="3">
        <v>3</v>
      </c>
      <c r="T7" s="2">
        <f t="shared" si="7"/>
        <v>18</v>
      </c>
      <c r="U7" s="3"/>
      <c r="V7" s="2">
        <f t="shared" si="8"/>
        <v>0</v>
      </c>
      <c r="W7" s="3">
        <v>5</v>
      </c>
      <c r="X7" s="2">
        <f t="shared" si="9"/>
        <v>14</v>
      </c>
      <c r="Y7" s="3"/>
      <c r="Z7" s="2">
        <f t="shared" si="10"/>
        <v>0</v>
      </c>
      <c r="AA7" s="2" t="s">
        <v>21</v>
      </c>
      <c r="AB7" s="2" t="s">
        <v>93</v>
      </c>
      <c r="AC7" s="2" t="s">
        <v>217</v>
      </c>
    </row>
    <row r="8" spans="1:29" ht="15">
      <c r="A8" s="2">
        <v>3</v>
      </c>
      <c r="B8" s="2">
        <v>119</v>
      </c>
      <c r="C8" s="2" t="s">
        <v>213</v>
      </c>
      <c r="D8" s="2" t="s">
        <v>14</v>
      </c>
      <c r="E8" s="2" t="s">
        <v>15</v>
      </c>
      <c r="F8" s="2">
        <f t="shared" si="0"/>
        <v>116</v>
      </c>
      <c r="G8" s="3">
        <v>4</v>
      </c>
      <c r="H8" s="2">
        <f t="shared" si="1"/>
        <v>16</v>
      </c>
      <c r="I8" s="3">
        <v>5</v>
      </c>
      <c r="J8" s="2">
        <f t="shared" si="2"/>
        <v>14</v>
      </c>
      <c r="K8" s="3">
        <v>5</v>
      </c>
      <c r="L8" s="2">
        <f t="shared" si="3"/>
        <v>14</v>
      </c>
      <c r="M8" s="3">
        <v>1</v>
      </c>
      <c r="N8" s="2">
        <f t="shared" si="4"/>
        <v>23</v>
      </c>
      <c r="O8" s="3">
        <v>2</v>
      </c>
      <c r="P8" s="2">
        <f t="shared" si="5"/>
        <v>20</v>
      </c>
      <c r="Q8" s="3"/>
      <c r="R8" s="2">
        <f t="shared" si="6"/>
        <v>0</v>
      </c>
      <c r="S8" s="3">
        <v>6</v>
      </c>
      <c r="T8" s="2">
        <f t="shared" si="7"/>
        <v>13</v>
      </c>
      <c r="U8" s="3"/>
      <c r="V8" s="2">
        <f t="shared" si="8"/>
        <v>0</v>
      </c>
      <c r="W8" s="3">
        <v>4</v>
      </c>
      <c r="X8" s="2">
        <f t="shared" si="9"/>
        <v>16</v>
      </c>
      <c r="Y8" s="3"/>
      <c r="Z8" s="2">
        <f t="shared" si="10"/>
        <v>0</v>
      </c>
      <c r="AA8" s="2" t="s">
        <v>16</v>
      </c>
      <c r="AB8" s="2" t="s">
        <v>93</v>
      </c>
      <c r="AC8" s="2" t="s">
        <v>18</v>
      </c>
    </row>
    <row r="9" spans="1:29" ht="15">
      <c r="A9" s="2">
        <v>4</v>
      </c>
      <c r="B9" s="2">
        <v>39</v>
      </c>
      <c r="C9" s="2" t="s">
        <v>213</v>
      </c>
      <c r="D9" s="2" t="s">
        <v>218</v>
      </c>
      <c r="E9" s="2" t="s">
        <v>170</v>
      </c>
      <c r="F9" s="2">
        <f t="shared" si="0"/>
        <v>109</v>
      </c>
      <c r="G9" s="3">
        <v>9</v>
      </c>
      <c r="H9" s="2">
        <f t="shared" si="1"/>
        <v>10</v>
      </c>
      <c r="I9" s="3">
        <v>8</v>
      </c>
      <c r="J9" s="2">
        <f t="shared" si="2"/>
        <v>11</v>
      </c>
      <c r="K9" s="3">
        <v>11</v>
      </c>
      <c r="L9" s="2">
        <f t="shared" si="3"/>
        <v>8</v>
      </c>
      <c r="M9" s="3">
        <v>2</v>
      </c>
      <c r="N9" s="2">
        <f t="shared" si="4"/>
        <v>20</v>
      </c>
      <c r="O9" s="3">
        <v>6</v>
      </c>
      <c r="P9" s="2">
        <f t="shared" si="5"/>
        <v>13</v>
      </c>
      <c r="Q9" s="3">
        <v>5</v>
      </c>
      <c r="R9" s="2">
        <f t="shared" si="6"/>
        <v>14</v>
      </c>
      <c r="S9" s="3">
        <v>2</v>
      </c>
      <c r="T9" s="2">
        <f t="shared" si="7"/>
        <v>20</v>
      </c>
      <c r="U9" s="3"/>
      <c r="V9" s="2">
        <f t="shared" si="8"/>
        <v>0</v>
      </c>
      <c r="W9" s="3">
        <v>6</v>
      </c>
      <c r="X9" s="2">
        <f t="shared" si="9"/>
        <v>13</v>
      </c>
      <c r="Y9" s="3"/>
      <c r="Z9" s="2">
        <f t="shared" si="10"/>
        <v>0</v>
      </c>
      <c r="AA9" s="2" t="s">
        <v>21</v>
      </c>
      <c r="AB9" s="2" t="s">
        <v>104</v>
      </c>
      <c r="AC9" s="2" t="s">
        <v>219</v>
      </c>
    </row>
    <row r="10" spans="1:29" ht="15">
      <c r="A10" s="2">
        <v>5</v>
      </c>
      <c r="B10" s="2">
        <v>24</v>
      </c>
      <c r="C10" s="2" t="s">
        <v>213</v>
      </c>
      <c r="D10" s="2" t="s">
        <v>101</v>
      </c>
      <c r="E10" s="2" t="s">
        <v>102</v>
      </c>
      <c r="F10" s="2">
        <f t="shared" si="0"/>
        <v>107</v>
      </c>
      <c r="G10" s="3"/>
      <c r="H10" s="2">
        <f t="shared" si="1"/>
        <v>0</v>
      </c>
      <c r="I10" s="3">
        <v>2</v>
      </c>
      <c r="J10" s="2">
        <f t="shared" si="2"/>
        <v>20</v>
      </c>
      <c r="K10" s="3">
        <v>3</v>
      </c>
      <c r="L10" s="2">
        <f t="shared" si="3"/>
        <v>18</v>
      </c>
      <c r="M10" s="3">
        <v>5</v>
      </c>
      <c r="N10" s="2">
        <f t="shared" si="4"/>
        <v>14</v>
      </c>
      <c r="O10" s="3">
        <v>7</v>
      </c>
      <c r="P10" s="2">
        <f t="shared" si="5"/>
        <v>12</v>
      </c>
      <c r="Q10" s="3">
        <v>2</v>
      </c>
      <c r="R10" s="2">
        <f t="shared" si="6"/>
        <v>20</v>
      </c>
      <c r="S10" s="3">
        <v>7</v>
      </c>
      <c r="T10" s="2">
        <f t="shared" si="7"/>
        <v>12</v>
      </c>
      <c r="U10" s="3"/>
      <c r="V10" s="2">
        <f t="shared" si="8"/>
        <v>0</v>
      </c>
      <c r="W10" s="3">
        <v>8</v>
      </c>
      <c r="X10" s="2">
        <f t="shared" si="9"/>
        <v>11</v>
      </c>
      <c r="Y10" s="3"/>
      <c r="Z10" s="2">
        <f t="shared" si="10"/>
        <v>0</v>
      </c>
      <c r="AA10" s="2" t="s">
        <v>103</v>
      </c>
      <c r="AB10" s="2" t="s">
        <v>93</v>
      </c>
      <c r="AC10" s="2" t="s">
        <v>105</v>
      </c>
    </row>
    <row r="11" spans="1:29" ht="15">
      <c r="A11" s="2">
        <v>6</v>
      </c>
      <c r="B11" s="2">
        <v>26</v>
      </c>
      <c r="C11" s="2" t="s">
        <v>213</v>
      </c>
      <c r="D11" s="2" t="s">
        <v>234</v>
      </c>
      <c r="E11" s="2" t="s">
        <v>235</v>
      </c>
      <c r="F11" s="2">
        <f t="shared" si="0"/>
        <v>96</v>
      </c>
      <c r="G11" s="3">
        <v>8</v>
      </c>
      <c r="H11" s="2">
        <f t="shared" si="1"/>
        <v>11</v>
      </c>
      <c r="I11" s="3">
        <v>7</v>
      </c>
      <c r="J11" s="2">
        <f t="shared" si="2"/>
        <v>12</v>
      </c>
      <c r="K11" s="3">
        <v>8</v>
      </c>
      <c r="L11" s="2">
        <f t="shared" si="3"/>
        <v>11</v>
      </c>
      <c r="M11" s="3">
        <v>6</v>
      </c>
      <c r="N11" s="2">
        <f t="shared" si="4"/>
        <v>13</v>
      </c>
      <c r="O11" s="3">
        <v>8</v>
      </c>
      <c r="P11" s="2">
        <f t="shared" si="5"/>
        <v>11</v>
      </c>
      <c r="Q11" s="3">
        <v>7</v>
      </c>
      <c r="R11" s="2">
        <f t="shared" si="6"/>
        <v>12</v>
      </c>
      <c r="S11" s="3">
        <v>5</v>
      </c>
      <c r="T11" s="2">
        <f t="shared" si="7"/>
        <v>14</v>
      </c>
      <c r="U11" s="3"/>
      <c r="V11" s="2">
        <f t="shared" si="8"/>
        <v>0</v>
      </c>
      <c r="W11" s="3">
        <v>7</v>
      </c>
      <c r="X11" s="2">
        <f t="shared" si="9"/>
        <v>12</v>
      </c>
      <c r="Y11" s="3"/>
      <c r="Z11" s="2">
        <f t="shared" si="10"/>
        <v>0</v>
      </c>
      <c r="AA11" s="2" t="s">
        <v>129</v>
      </c>
      <c r="AB11" s="2" t="s">
        <v>93</v>
      </c>
      <c r="AC11" s="2" t="s">
        <v>236</v>
      </c>
    </row>
    <row r="12" spans="1:29" ht="15">
      <c r="A12" s="2">
        <v>7</v>
      </c>
      <c r="B12" s="2">
        <v>82</v>
      </c>
      <c r="C12" s="2" t="s">
        <v>213</v>
      </c>
      <c r="D12" s="2" t="s">
        <v>226</v>
      </c>
      <c r="E12" s="2" t="s">
        <v>227</v>
      </c>
      <c r="F12" s="2">
        <f t="shared" si="0"/>
        <v>93</v>
      </c>
      <c r="G12" s="3">
        <v>2</v>
      </c>
      <c r="H12" s="2">
        <f t="shared" si="1"/>
        <v>20</v>
      </c>
      <c r="I12" s="3" t="s">
        <v>211</v>
      </c>
      <c r="J12" s="2">
        <f t="shared" si="2"/>
        <v>0</v>
      </c>
      <c r="K12" s="3">
        <v>2</v>
      </c>
      <c r="L12" s="2">
        <f t="shared" si="3"/>
        <v>20</v>
      </c>
      <c r="M12" s="3">
        <v>7</v>
      </c>
      <c r="N12" s="2">
        <f t="shared" si="4"/>
        <v>12</v>
      </c>
      <c r="O12" s="3">
        <v>9</v>
      </c>
      <c r="P12" s="2">
        <f t="shared" si="5"/>
        <v>10</v>
      </c>
      <c r="Q12" s="3">
        <v>6</v>
      </c>
      <c r="R12" s="2">
        <f t="shared" si="6"/>
        <v>13</v>
      </c>
      <c r="S12" s="3"/>
      <c r="T12" s="2">
        <f t="shared" si="7"/>
        <v>0</v>
      </c>
      <c r="U12" s="3"/>
      <c r="V12" s="2">
        <f t="shared" si="8"/>
        <v>0</v>
      </c>
      <c r="W12" s="3">
        <v>3</v>
      </c>
      <c r="X12" s="2">
        <f t="shared" si="9"/>
        <v>18</v>
      </c>
      <c r="Y12" s="3"/>
      <c r="Z12" s="2">
        <f t="shared" si="10"/>
        <v>0</v>
      </c>
      <c r="AA12" s="2" t="s">
        <v>21</v>
      </c>
      <c r="AB12" s="2" t="s">
        <v>88</v>
      </c>
      <c r="AC12" s="2" t="s">
        <v>228</v>
      </c>
    </row>
    <row r="13" spans="1:29" ht="15">
      <c r="A13" s="2">
        <v>8</v>
      </c>
      <c r="B13" s="2">
        <v>111</v>
      </c>
      <c r="C13" s="2" t="s">
        <v>213</v>
      </c>
      <c r="D13" s="2" t="s">
        <v>231</v>
      </c>
      <c r="E13" s="2" t="s">
        <v>232</v>
      </c>
      <c r="F13" s="2">
        <f t="shared" si="0"/>
        <v>68</v>
      </c>
      <c r="G13" s="3"/>
      <c r="H13" s="2">
        <f t="shared" si="1"/>
        <v>0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>
        <v>4</v>
      </c>
      <c r="P13" s="2">
        <f t="shared" si="5"/>
        <v>16</v>
      </c>
      <c r="Q13" s="3">
        <v>4</v>
      </c>
      <c r="R13" s="2">
        <f t="shared" si="6"/>
        <v>16</v>
      </c>
      <c r="S13" s="3">
        <v>4</v>
      </c>
      <c r="T13" s="2">
        <f t="shared" si="7"/>
        <v>16</v>
      </c>
      <c r="U13" s="3"/>
      <c r="V13" s="2">
        <f t="shared" si="8"/>
        <v>0</v>
      </c>
      <c r="W13" s="3">
        <v>2</v>
      </c>
      <c r="X13" s="2">
        <f t="shared" si="9"/>
        <v>20</v>
      </c>
      <c r="Y13" s="3"/>
      <c r="Z13" s="2">
        <f t="shared" si="10"/>
        <v>0</v>
      </c>
      <c r="AA13" s="2" t="s">
        <v>135</v>
      </c>
      <c r="AB13" s="2" t="s">
        <v>93</v>
      </c>
      <c r="AC13" s="2" t="s">
        <v>233</v>
      </c>
    </row>
    <row r="14" spans="1:29" ht="15">
      <c r="A14" s="2">
        <v>9</v>
      </c>
      <c r="B14" s="2">
        <v>20</v>
      </c>
      <c r="C14" s="2" t="s">
        <v>213</v>
      </c>
      <c r="D14" s="2" t="s">
        <v>246</v>
      </c>
      <c r="E14" s="2" t="s">
        <v>247</v>
      </c>
      <c r="F14" s="2">
        <f t="shared" si="0"/>
        <v>68</v>
      </c>
      <c r="G14" s="3">
        <v>10</v>
      </c>
      <c r="H14" s="2">
        <f t="shared" si="1"/>
        <v>9</v>
      </c>
      <c r="I14" s="3">
        <v>1</v>
      </c>
      <c r="J14" s="2">
        <f t="shared" si="2"/>
        <v>23</v>
      </c>
      <c r="K14" s="3">
        <v>6</v>
      </c>
      <c r="L14" s="2">
        <f t="shared" si="3"/>
        <v>13</v>
      </c>
      <c r="M14" s="3"/>
      <c r="N14" s="2">
        <f t="shared" si="4"/>
        <v>0</v>
      </c>
      <c r="O14" s="3">
        <v>1</v>
      </c>
      <c r="P14" s="2">
        <f t="shared" si="5"/>
        <v>23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248</v>
      </c>
      <c r="AB14" s="2" t="s">
        <v>93</v>
      </c>
      <c r="AC14" s="2" t="s">
        <v>249</v>
      </c>
    </row>
    <row r="15" spans="1:29" ht="15">
      <c r="A15" s="2">
        <v>10</v>
      </c>
      <c r="B15" s="2">
        <v>74</v>
      </c>
      <c r="C15" s="2" t="s">
        <v>213</v>
      </c>
      <c r="D15" s="2" t="s">
        <v>202</v>
      </c>
      <c r="E15" s="2" t="s">
        <v>223</v>
      </c>
      <c r="F15" s="2">
        <f t="shared" si="0"/>
        <v>34</v>
      </c>
      <c r="G15" s="3">
        <v>3</v>
      </c>
      <c r="H15" s="2">
        <f t="shared" si="1"/>
        <v>18</v>
      </c>
      <c r="I15" s="3">
        <v>4</v>
      </c>
      <c r="J15" s="2">
        <f t="shared" si="2"/>
        <v>16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21</v>
      </c>
      <c r="AB15" s="2" t="s">
        <v>224</v>
      </c>
      <c r="AC15" s="2" t="s">
        <v>225</v>
      </c>
    </row>
    <row r="16" spans="1:29" ht="15">
      <c r="A16" s="2">
        <v>11</v>
      </c>
      <c r="B16" s="2">
        <v>32</v>
      </c>
      <c r="C16" s="2" t="s">
        <v>213</v>
      </c>
      <c r="D16" s="2" t="s">
        <v>255</v>
      </c>
      <c r="E16" s="2" t="s">
        <v>256</v>
      </c>
      <c r="F16" s="2">
        <f t="shared" si="0"/>
        <v>23</v>
      </c>
      <c r="G16" s="3"/>
      <c r="H16" s="2">
        <f t="shared" si="1"/>
        <v>0</v>
      </c>
      <c r="I16" s="3"/>
      <c r="J16" s="2">
        <f t="shared" si="2"/>
        <v>0</v>
      </c>
      <c r="K16" s="3">
        <v>1</v>
      </c>
      <c r="L16" s="2">
        <f t="shared" si="3"/>
        <v>23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/>
      <c r="AB16" s="2"/>
      <c r="AC16" s="2"/>
    </row>
    <row r="17" spans="1:29" ht="15">
      <c r="A17" s="2">
        <v>12</v>
      </c>
      <c r="B17" s="2">
        <v>391</v>
      </c>
      <c r="C17" s="2" t="s">
        <v>213</v>
      </c>
      <c r="D17" s="2" t="s">
        <v>250</v>
      </c>
      <c r="E17" s="2" t="s">
        <v>251</v>
      </c>
      <c r="F17" s="2">
        <f t="shared" si="0"/>
        <v>16</v>
      </c>
      <c r="G17" s="3"/>
      <c r="H17" s="2">
        <f t="shared" si="1"/>
        <v>0</v>
      </c>
      <c r="I17" s="3">
        <v>9</v>
      </c>
      <c r="J17" s="2">
        <f t="shared" si="2"/>
        <v>10</v>
      </c>
      <c r="K17" s="3">
        <v>13</v>
      </c>
      <c r="L17" s="2">
        <f t="shared" si="3"/>
        <v>6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252</v>
      </c>
      <c r="AB17" s="2" t="s">
        <v>253</v>
      </c>
      <c r="AC17" s="2" t="s">
        <v>254</v>
      </c>
    </row>
    <row r="18" spans="1:29" ht="15">
      <c r="A18" s="2">
        <v>13</v>
      </c>
      <c r="B18" s="2">
        <v>29</v>
      </c>
      <c r="C18" s="2" t="s">
        <v>213</v>
      </c>
      <c r="D18" s="2" t="s">
        <v>220</v>
      </c>
      <c r="E18" s="2" t="s">
        <v>221</v>
      </c>
      <c r="F18" s="2">
        <f t="shared" si="0"/>
        <v>14</v>
      </c>
      <c r="G18" s="3">
        <v>5</v>
      </c>
      <c r="H18" s="2">
        <f t="shared" si="1"/>
        <v>14</v>
      </c>
      <c r="I18" s="3" t="s">
        <v>211</v>
      </c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 t="s">
        <v>82</v>
      </c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 t="s">
        <v>21</v>
      </c>
      <c r="AB18" s="2" t="s">
        <v>93</v>
      </c>
      <c r="AC18" s="2" t="s">
        <v>222</v>
      </c>
    </row>
    <row r="19" spans="1:29" ht="15">
      <c r="A19" s="2">
        <v>14</v>
      </c>
      <c r="B19" s="2">
        <v>75</v>
      </c>
      <c r="C19" s="2" t="s">
        <v>213</v>
      </c>
      <c r="D19" s="2" t="s">
        <v>143</v>
      </c>
      <c r="E19" s="2" t="s">
        <v>134</v>
      </c>
      <c r="F19" s="2">
        <f t="shared" si="0"/>
        <v>13</v>
      </c>
      <c r="G19" s="3">
        <v>6</v>
      </c>
      <c r="H19" s="2">
        <f t="shared" si="1"/>
        <v>13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135</v>
      </c>
      <c r="AB19" s="2" t="s">
        <v>93</v>
      </c>
      <c r="AC19" s="2" t="s">
        <v>144</v>
      </c>
    </row>
    <row r="20" spans="1:29" ht="15">
      <c r="A20" s="2">
        <v>15</v>
      </c>
      <c r="B20" s="2">
        <v>49</v>
      </c>
      <c r="C20" s="2" t="s">
        <v>213</v>
      </c>
      <c r="D20" s="2" t="s">
        <v>75</v>
      </c>
      <c r="E20" s="2" t="s">
        <v>76</v>
      </c>
      <c r="F20" s="2">
        <f t="shared" si="0"/>
        <v>11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>
        <v>8</v>
      </c>
      <c r="T20" s="2">
        <f t="shared" si="7"/>
        <v>11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77</v>
      </c>
      <c r="AB20" s="2" t="s">
        <v>88</v>
      </c>
      <c r="AC20" s="2" t="s">
        <v>78</v>
      </c>
    </row>
    <row r="21" spans="1:29" ht="15">
      <c r="A21" s="2">
        <v>16</v>
      </c>
      <c r="B21" s="2">
        <v>98</v>
      </c>
      <c r="C21" s="2" t="s">
        <v>213</v>
      </c>
      <c r="D21" s="2" t="s">
        <v>237</v>
      </c>
      <c r="E21" s="2" t="s">
        <v>238</v>
      </c>
      <c r="F21" s="2">
        <f t="shared" si="0"/>
        <v>10</v>
      </c>
      <c r="G21" s="3"/>
      <c r="H21" s="2">
        <f t="shared" si="1"/>
        <v>0</v>
      </c>
      <c r="I21" s="3"/>
      <c r="J21" s="2">
        <f t="shared" si="2"/>
        <v>0</v>
      </c>
      <c r="K21" s="3">
        <v>9</v>
      </c>
      <c r="L21" s="2">
        <f t="shared" si="3"/>
        <v>10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239</v>
      </c>
      <c r="AB21" s="2" t="s">
        <v>93</v>
      </c>
      <c r="AC21" s="2"/>
    </row>
    <row r="22" spans="1:29" ht="15">
      <c r="A22" s="2">
        <v>17</v>
      </c>
      <c r="B22" s="2">
        <v>13</v>
      </c>
      <c r="C22" s="2" t="s">
        <v>213</v>
      </c>
      <c r="D22" s="2" t="s">
        <v>143</v>
      </c>
      <c r="E22" s="2" t="s">
        <v>257</v>
      </c>
      <c r="F22" s="2">
        <f t="shared" si="0"/>
        <v>10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/>
      <c r="T22" s="2">
        <f t="shared" si="7"/>
        <v>0</v>
      </c>
      <c r="U22" s="3"/>
      <c r="V22" s="2">
        <f t="shared" si="8"/>
        <v>0</v>
      </c>
      <c r="W22" s="3">
        <v>9</v>
      </c>
      <c r="X22" s="2">
        <f t="shared" si="9"/>
        <v>10</v>
      </c>
      <c r="Y22" s="3"/>
      <c r="Z22" s="2">
        <f t="shared" si="10"/>
        <v>0</v>
      </c>
      <c r="AA22" s="2" t="s">
        <v>258</v>
      </c>
      <c r="AB22" s="2" t="s">
        <v>259</v>
      </c>
      <c r="AC22" s="2"/>
    </row>
    <row r="23" spans="1:29" ht="15">
      <c r="A23" s="2">
        <v>18</v>
      </c>
      <c r="B23" s="2">
        <v>5</v>
      </c>
      <c r="C23" s="2" t="s">
        <v>213</v>
      </c>
      <c r="D23" s="2" t="s">
        <v>23</v>
      </c>
      <c r="E23" s="2" t="s">
        <v>24</v>
      </c>
      <c r="F23" s="2">
        <f t="shared" si="0"/>
        <v>9</v>
      </c>
      <c r="G23" s="3"/>
      <c r="H23" s="2">
        <f t="shared" si="1"/>
        <v>0</v>
      </c>
      <c r="I23" s="3"/>
      <c r="J23" s="2">
        <f t="shared" si="2"/>
        <v>0</v>
      </c>
      <c r="K23" s="3">
        <v>10</v>
      </c>
      <c r="L23" s="2">
        <f t="shared" si="3"/>
        <v>9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25</v>
      </c>
      <c r="AB23" s="2"/>
      <c r="AC23" s="2" t="s">
        <v>27</v>
      </c>
    </row>
    <row r="24" spans="1:29" ht="15">
      <c r="A24" s="2">
        <v>19</v>
      </c>
      <c r="B24" s="2">
        <v>233</v>
      </c>
      <c r="C24" s="2" t="s">
        <v>213</v>
      </c>
      <c r="D24" s="2" t="s">
        <v>114</v>
      </c>
      <c r="E24" s="2" t="s">
        <v>115</v>
      </c>
      <c r="F24" s="2">
        <f t="shared" si="0"/>
        <v>9</v>
      </c>
      <c r="G24" s="3"/>
      <c r="H24" s="2">
        <f t="shared" si="1"/>
        <v>0</v>
      </c>
      <c r="I24" s="3"/>
      <c r="J24" s="2">
        <f t="shared" si="2"/>
        <v>0</v>
      </c>
      <c r="K24" s="3"/>
      <c r="L24" s="2">
        <f t="shared" si="3"/>
        <v>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>
        <v>10</v>
      </c>
      <c r="X24" s="2">
        <f t="shared" si="9"/>
        <v>9</v>
      </c>
      <c r="Y24" s="3"/>
      <c r="Z24" s="2">
        <f t="shared" si="10"/>
        <v>0</v>
      </c>
      <c r="AA24" s="2" t="s">
        <v>116</v>
      </c>
      <c r="AB24" s="2"/>
      <c r="AC24" s="2"/>
    </row>
    <row r="25" spans="1:29" ht="15">
      <c r="A25" s="2">
        <v>20</v>
      </c>
      <c r="B25" s="2">
        <v>90</v>
      </c>
      <c r="C25" s="2" t="s">
        <v>213</v>
      </c>
      <c r="D25" s="2" t="s">
        <v>229</v>
      </c>
      <c r="E25" s="2" t="s">
        <v>164</v>
      </c>
      <c r="F25" s="2">
        <f t="shared" si="0"/>
        <v>8</v>
      </c>
      <c r="G25" s="3"/>
      <c r="H25" s="2">
        <f t="shared" si="1"/>
        <v>0</v>
      </c>
      <c r="I25" s="3"/>
      <c r="J25" s="2">
        <f t="shared" si="2"/>
        <v>0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/>
      <c r="R25" s="2">
        <f t="shared" si="6"/>
        <v>0</v>
      </c>
      <c r="S25" s="3"/>
      <c r="T25" s="2">
        <f t="shared" si="7"/>
        <v>0</v>
      </c>
      <c r="U25" s="3"/>
      <c r="V25" s="2">
        <f t="shared" si="8"/>
        <v>0</v>
      </c>
      <c r="W25" s="3">
        <v>11</v>
      </c>
      <c r="X25" s="2">
        <f t="shared" si="9"/>
        <v>8</v>
      </c>
      <c r="Y25" s="3"/>
      <c r="Z25" s="2">
        <f t="shared" si="10"/>
        <v>0</v>
      </c>
      <c r="AA25" s="2" t="s">
        <v>165</v>
      </c>
      <c r="AB25" s="2" t="s">
        <v>93</v>
      </c>
      <c r="AC25" s="2" t="s">
        <v>230</v>
      </c>
    </row>
    <row r="26" spans="1:29" ht="15">
      <c r="A26" s="2">
        <v>21</v>
      </c>
      <c r="B26" s="2">
        <v>69</v>
      </c>
      <c r="C26" s="2" t="s">
        <v>213</v>
      </c>
      <c r="D26" s="2" t="s">
        <v>41</v>
      </c>
      <c r="E26" s="2" t="s">
        <v>240</v>
      </c>
      <c r="F26" s="2">
        <f t="shared" si="0"/>
        <v>8</v>
      </c>
      <c r="G26" s="3">
        <v>11</v>
      </c>
      <c r="H26" s="2">
        <f t="shared" si="1"/>
        <v>8</v>
      </c>
      <c r="I26" s="3" t="s">
        <v>211</v>
      </c>
      <c r="J26" s="2">
        <f t="shared" si="2"/>
        <v>0</v>
      </c>
      <c r="K26" s="3"/>
      <c r="L26" s="2">
        <f t="shared" si="3"/>
        <v>0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/>
      <c r="X26" s="2">
        <f t="shared" si="9"/>
        <v>0</v>
      </c>
      <c r="Y26" s="3"/>
      <c r="Z26" s="2">
        <f t="shared" si="10"/>
        <v>0</v>
      </c>
      <c r="AA26" s="2" t="s">
        <v>241</v>
      </c>
      <c r="AB26" s="2"/>
      <c r="AC26" s="2" t="s">
        <v>242</v>
      </c>
    </row>
    <row r="27" spans="1:29" ht="15">
      <c r="A27" s="2">
        <v>22</v>
      </c>
      <c r="B27" s="2">
        <v>112</v>
      </c>
      <c r="C27" s="2" t="s">
        <v>213</v>
      </c>
      <c r="D27" s="2" t="s">
        <v>243</v>
      </c>
      <c r="E27" s="2" t="s">
        <v>244</v>
      </c>
      <c r="F27" s="2">
        <f t="shared" si="0"/>
        <v>7</v>
      </c>
      <c r="G27" s="3"/>
      <c r="H27" s="2">
        <f t="shared" si="1"/>
        <v>0</v>
      </c>
      <c r="I27" s="3"/>
      <c r="J27" s="2">
        <f t="shared" si="2"/>
        <v>0</v>
      </c>
      <c r="K27" s="3">
        <v>12</v>
      </c>
      <c r="L27" s="2">
        <f t="shared" si="3"/>
        <v>7</v>
      </c>
      <c r="M27" s="3"/>
      <c r="N27" s="2">
        <f t="shared" si="4"/>
        <v>0</v>
      </c>
      <c r="O27" s="3"/>
      <c r="P27" s="2">
        <f t="shared" si="5"/>
        <v>0</v>
      </c>
      <c r="Q27" s="3"/>
      <c r="R27" s="2">
        <f t="shared" si="6"/>
        <v>0</v>
      </c>
      <c r="S27" s="3"/>
      <c r="T27" s="2">
        <f t="shared" si="7"/>
        <v>0</v>
      </c>
      <c r="U27" s="3"/>
      <c r="V27" s="2">
        <f t="shared" si="8"/>
        <v>0</v>
      </c>
      <c r="W27" s="3"/>
      <c r="X27" s="2">
        <f t="shared" si="9"/>
        <v>0</v>
      </c>
      <c r="Y27" s="3"/>
      <c r="Z27" s="2">
        <f t="shared" si="10"/>
        <v>0</v>
      </c>
      <c r="AA27" s="2"/>
      <c r="AB27" s="2"/>
      <c r="AC27" s="2" t="s">
        <v>245</v>
      </c>
    </row>
    <row r="28" spans="1:29" ht="15">
      <c r="A28" s="2">
        <v>23</v>
      </c>
      <c r="B28" s="2">
        <v>44</v>
      </c>
      <c r="C28" s="2" t="s">
        <v>213</v>
      </c>
      <c r="D28" s="2" t="s">
        <v>110</v>
      </c>
      <c r="E28" s="2" t="s">
        <v>120</v>
      </c>
      <c r="F28" s="2">
        <f t="shared" si="0"/>
        <v>5</v>
      </c>
      <c r="G28" s="3"/>
      <c r="H28" s="2">
        <f t="shared" si="1"/>
        <v>0</v>
      </c>
      <c r="I28" s="3"/>
      <c r="J28" s="2">
        <f t="shared" si="2"/>
        <v>0</v>
      </c>
      <c r="K28" s="3">
        <v>14</v>
      </c>
      <c r="L28" s="2">
        <f t="shared" si="3"/>
        <v>5</v>
      </c>
      <c r="M28" s="3"/>
      <c r="N28" s="2">
        <f t="shared" si="4"/>
        <v>0</v>
      </c>
      <c r="O28" s="3"/>
      <c r="P28" s="2">
        <f t="shared" si="5"/>
        <v>0</v>
      </c>
      <c r="Q28" s="3"/>
      <c r="R28" s="2">
        <f t="shared" si="6"/>
        <v>0</v>
      </c>
      <c r="S28" s="3"/>
      <c r="T28" s="2">
        <f t="shared" si="7"/>
        <v>0</v>
      </c>
      <c r="U28" s="3"/>
      <c r="V28" s="2">
        <f t="shared" si="8"/>
        <v>0</v>
      </c>
      <c r="W28" s="3"/>
      <c r="X28" s="2">
        <f t="shared" si="9"/>
        <v>0</v>
      </c>
      <c r="Y28" s="3"/>
      <c r="Z28" s="2">
        <f t="shared" si="10"/>
        <v>0</v>
      </c>
      <c r="AA28" s="2" t="s">
        <v>121</v>
      </c>
      <c r="AB28" s="2" t="s">
        <v>88</v>
      </c>
      <c r="AC28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139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22</v>
      </c>
      <c r="C6" s="2" t="s">
        <v>140</v>
      </c>
      <c r="D6" s="2" t="s">
        <v>14</v>
      </c>
      <c r="E6" s="2" t="s">
        <v>186</v>
      </c>
      <c r="F6" s="2">
        <f aca="true" t="shared" si="0" ref="F6:F29">H6+J6+L6+N6+P6+R6+T6+V6+X6+Z6</f>
        <v>149</v>
      </c>
      <c r="G6" s="3">
        <v>2</v>
      </c>
      <c r="H6" s="2">
        <f aca="true" t="shared" si="1" ref="H6:H29">IF($G6=1,23,IF($G6=2,20,IF($G6=3,18,IF($G6=4,16,IF($G6=5,14,IF($G6=6,13,IF($G6=7,12,IF($G6=8,11,0))))))))+IF($G6=9,10,IF($G6=10,9,IF($G6=11,8,IF($G6=12,7,IF($G6=13,6,IF($G6=14,5,IF($G6=15,4,0)))))))+IF($G6=16,3,IF($G6=17,2,IF($G6=18,1,0)))</f>
        <v>20</v>
      </c>
      <c r="I6" s="3">
        <v>2</v>
      </c>
      <c r="J6" s="2">
        <f aca="true" t="shared" si="2" ref="J6:J29">IF($I6=1,23,IF($I6=2,20,IF($I6=3,18,IF($I6=4,16,IF($I6=5,14,IF($I6=6,13,IF($I6=7,12,IF($I6=8,11,0))))))))+IF($I6=9,10,IF($I6=10,9,IF($I6=11,8,IF($I6=12,7,IF($I6=13,6,IF($I6=14,5,IF($I6=15,4,0)))))))+IF($I6=16,3,IF($I6=17,2,IF($I6=18,1,0)))</f>
        <v>20</v>
      </c>
      <c r="K6" s="3">
        <v>3</v>
      </c>
      <c r="L6" s="2">
        <f aca="true" t="shared" si="3" ref="L6:L29">IF($K6=1,23,IF($K6=2,20,IF($K6=3,18,IF($K6=4,16,IF($K6=5,14,IF($K6=6,13,IF($K6=7,12,IF($K6=8,11,0))))))))+IF($K6=9,10,IF($K6=10,9,IF($K6=11,8,IF($K6=12,7,IF($K6=13,6,IF($K6=14,5,IF($K6=15,4,0)))))))+IF($K6=16,3,IF($K6=17,2,IF($K6=18,1,0)))</f>
        <v>18</v>
      </c>
      <c r="M6" s="3">
        <v>2</v>
      </c>
      <c r="N6" s="2">
        <f aca="true" t="shared" si="4" ref="N6:N29">IF($M6=1,23,IF($M6=2,20,IF($M6=3,18,IF($M6=4,16,IF($M6=5,14,IF($M6=6,13,IF($M6=7,12,IF($M6=8,11,0))))))))+IF($M6=9,10,IF($M6=10,9,IF($M6=11,8,IF($M6=12,7,IF($M6=13,6,IF($M6=14,5,IF($M6=15,4,0)))))))+IF($M6=16,3,IF($M6=17,2,IF($M6=18,1,0)))</f>
        <v>20</v>
      </c>
      <c r="O6" s="3">
        <v>2</v>
      </c>
      <c r="P6" s="2">
        <f aca="true" t="shared" si="5" ref="P6:P29">IF($O6=1,23,IF($O6=2,20,IF($O6=3,18,IF($O6=4,16,IF($O6=5,14,IF($O6=6,13,IF($O6=7,12,IF($O6=8,11,0))))))))+IF($O6=9,10,IF($O6=10,9,IF($O6=11,8,IF($O6=12,7,IF($O6=13,6,IF($O6=14,5,IF($O6=15,4,0)))))))+IF($O6=16,3,IF($O6=17,2,IF($O6=18,1,0)))</f>
        <v>20</v>
      </c>
      <c r="Q6" s="3">
        <v>6</v>
      </c>
      <c r="R6" s="2">
        <f aca="true" t="shared" si="6" ref="R6:R29">IF($Q6=1,23,IF($Q6=2,20,IF($Q6=3,18,IF($Q6=4,16,IF($Q6=5,14,IF($Q6=6,13,IF($Q6=7,12,IF($Q6=8,11,0))))))))+IF($Q6=9,10,IF($Q6=10,9,IF($Q6=11,8,IF($Q6=12,7,IF($Q6=13,6,IF($Q6=14,5,IF($Q6=15,4,0)))))))+IF($Q6=16,3,IF($Q6=17,2,IF($Q6=18,1,0)))</f>
        <v>13</v>
      </c>
      <c r="S6" s="3">
        <v>2</v>
      </c>
      <c r="T6" s="2">
        <f aca="true" t="shared" si="7" ref="T6:T29">IF($S6=1,23,IF($S6=2,20,IF($S6=3,18,IF($S6=4,16,IF($S6=5,14,IF($S6=6,13,IF($S6=7,12,IF($S6=8,11,0))))))))+IF($S6=9,10,IF($S6=10,9,IF($S6=11,8,IF($S6=12,7,IF($S6=13,6,IF($S6=14,5,IF($S6=15,4,0)))))))+IF($S6=16,3,IF($S6=17,2,IF($S6=18,1,0)))</f>
        <v>20</v>
      </c>
      <c r="U6" s="3"/>
      <c r="V6" s="2">
        <f aca="true" t="shared" si="8" ref="V6:V29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3</v>
      </c>
      <c r="X6" s="2">
        <f aca="true" t="shared" si="9" ref="X6:X29">IF($W6=1,23,IF($W6=2,20,IF($W6=3,18,IF($W6=4,16,IF($W6=5,14,IF($W6=6,13,IF($W6=7,12,IF($W6=8,11,0))))))))+IF($W6=9,10,IF($W6=10,9,IF($W6=11,8,IF($W6=12,7,IF($W6=13,6,IF($W6=14,5,IF($W6=15,4,0)))))))+IF($W6=16,3,IF($W6=17,2,IF($W6=18,1,0)))</f>
        <v>18</v>
      </c>
      <c r="Y6" s="3"/>
      <c r="Z6" s="2">
        <f aca="true" t="shared" si="10" ref="Z6:Z29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21</v>
      </c>
      <c r="AB6" s="2" t="s">
        <v>93</v>
      </c>
      <c r="AC6" s="2" t="s">
        <v>188</v>
      </c>
    </row>
    <row r="7" spans="1:29" ht="15">
      <c r="A7" s="2">
        <v>2</v>
      </c>
      <c r="B7" s="2">
        <v>12</v>
      </c>
      <c r="C7" s="2" t="s">
        <v>140</v>
      </c>
      <c r="D7" s="2" t="s">
        <v>145</v>
      </c>
      <c r="E7" s="2" t="s">
        <v>146</v>
      </c>
      <c r="F7" s="2">
        <f t="shared" si="0"/>
        <v>119</v>
      </c>
      <c r="G7" s="3">
        <v>1</v>
      </c>
      <c r="H7" s="2">
        <f t="shared" si="1"/>
        <v>23</v>
      </c>
      <c r="I7" s="3">
        <v>3</v>
      </c>
      <c r="J7" s="2">
        <f t="shared" si="2"/>
        <v>18</v>
      </c>
      <c r="K7" s="3">
        <v>7</v>
      </c>
      <c r="L7" s="2">
        <f t="shared" si="3"/>
        <v>12</v>
      </c>
      <c r="M7" s="3"/>
      <c r="N7" s="2">
        <f t="shared" si="4"/>
        <v>0</v>
      </c>
      <c r="O7" s="3">
        <v>1</v>
      </c>
      <c r="P7" s="2">
        <f t="shared" si="5"/>
        <v>23</v>
      </c>
      <c r="Q7" s="3"/>
      <c r="R7" s="2">
        <f t="shared" si="6"/>
        <v>0</v>
      </c>
      <c r="S7" s="3">
        <v>1</v>
      </c>
      <c r="T7" s="2">
        <f t="shared" si="7"/>
        <v>23</v>
      </c>
      <c r="U7" s="3"/>
      <c r="V7" s="2">
        <f t="shared" si="8"/>
        <v>0</v>
      </c>
      <c r="W7" s="3">
        <v>2</v>
      </c>
      <c r="X7" s="2">
        <f t="shared" si="9"/>
        <v>20</v>
      </c>
      <c r="Y7" s="3"/>
      <c r="Z7" s="2">
        <f t="shared" si="10"/>
        <v>0</v>
      </c>
      <c r="AA7" s="2" t="s">
        <v>147</v>
      </c>
      <c r="AB7" s="2" t="s">
        <v>93</v>
      </c>
      <c r="AC7" s="2" t="s">
        <v>148</v>
      </c>
    </row>
    <row r="8" spans="1:29" ht="15">
      <c r="A8" s="2">
        <v>3</v>
      </c>
      <c r="B8" s="2">
        <v>1</v>
      </c>
      <c r="C8" s="2" t="s">
        <v>140</v>
      </c>
      <c r="D8" s="2" t="s">
        <v>145</v>
      </c>
      <c r="E8" s="2" t="s">
        <v>175</v>
      </c>
      <c r="F8" s="2">
        <f t="shared" si="0"/>
        <v>92</v>
      </c>
      <c r="G8" s="3"/>
      <c r="H8" s="2">
        <f t="shared" si="1"/>
        <v>0</v>
      </c>
      <c r="I8" s="3"/>
      <c r="J8" s="2">
        <f t="shared" si="2"/>
        <v>0</v>
      </c>
      <c r="K8" s="3">
        <v>1</v>
      </c>
      <c r="L8" s="2">
        <f t="shared" si="3"/>
        <v>23</v>
      </c>
      <c r="M8" s="3">
        <v>1</v>
      </c>
      <c r="N8" s="2">
        <f t="shared" si="4"/>
        <v>23</v>
      </c>
      <c r="O8" s="3"/>
      <c r="P8" s="2">
        <f t="shared" si="5"/>
        <v>0</v>
      </c>
      <c r="Q8" s="3">
        <v>1</v>
      </c>
      <c r="R8" s="2">
        <f t="shared" si="6"/>
        <v>23</v>
      </c>
      <c r="S8" s="3"/>
      <c r="T8" s="2">
        <f t="shared" si="7"/>
        <v>0</v>
      </c>
      <c r="U8" s="3"/>
      <c r="V8" s="2">
        <f t="shared" si="8"/>
        <v>0</v>
      </c>
      <c r="W8" s="3">
        <v>1</v>
      </c>
      <c r="X8" s="2">
        <f t="shared" si="9"/>
        <v>23</v>
      </c>
      <c r="Y8" s="3"/>
      <c r="Z8" s="2">
        <f t="shared" si="10"/>
        <v>0</v>
      </c>
      <c r="AA8" s="2" t="s">
        <v>176</v>
      </c>
      <c r="AB8" s="2" t="s">
        <v>93</v>
      </c>
      <c r="AC8" s="2" t="s">
        <v>177</v>
      </c>
    </row>
    <row r="9" spans="1:29" ht="15">
      <c r="A9" s="2">
        <v>4</v>
      </c>
      <c r="B9" s="2">
        <v>75</v>
      </c>
      <c r="C9" s="2" t="s">
        <v>140</v>
      </c>
      <c r="D9" s="2" t="s">
        <v>143</v>
      </c>
      <c r="E9" s="2" t="s">
        <v>134</v>
      </c>
      <c r="F9" s="2">
        <f t="shared" si="0"/>
        <v>85</v>
      </c>
      <c r="G9" s="3"/>
      <c r="H9" s="2">
        <f t="shared" si="1"/>
        <v>0</v>
      </c>
      <c r="I9" s="3">
        <v>6</v>
      </c>
      <c r="J9" s="2">
        <f t="shared" si="2"/>
        <v>13</v>
      </c>
      <c r="K9" s="3"/>
      <c r="L9" s="2">
        <f t="shared" si="3"/>
        <v>0</v>
      </c>
      <c r="M9" s="3">
        <v>4</v>
      </c>
      <c r="N9" s="2">
        <f t="shared" si="4"/>
        <v>16</v>
      </c>
      <c r="O9" s="3">
        <v>3</v>
      </c>
      <c r="P9" s="2">
        <f t="shared" si="5"/>
        <v>18</v>
      </c>
      <c r="Q9" s="3">
        <v>7</v>
      </c>
      <c r="R9" s="2">
        <f t="shared" si="6"/>
        <v>12</v>
      </c>
      <c r="S9" s="3">
        <v>4</v>
      </c>
      <c r="T9" s="2">
        <f t="shared" si="7"/>
        <v>16</v>
      </c>
      <c r="U9" s="3"/>
      <c r="V9" s="2">
        <f t="shared" si="8"/>
        <v>0</v>
      </c>
      <c r="W9" s="3">
        <v>9</v>
      </c>
      <c r="X9" s="2">
        <f t="shared" si="9"/>
        <v>10</v>
      </c>
      <c r="Y9" s="3"/>
      <c r="Z9" s="2">
        <f t="shared" si="10"/>
        <v>0</v>
      </c>
      <c r="AA9" s="2" t="s">
        <v>135</v>
      </c>
      <c r="AB9" s="2" t="s">
        <v>93</v>
      </c>
      <c r="AC9" s="2" t="s">
        <v>144</v>
      </c>
    </row>
    <row r="10" spans="1:29" ht="15">
      <c r="A10" s="2">
        <v>5</v>
      </c>
      <c r="B10" s="2">
        <v>19</v>
      </c>
      <c r="C10" s="2" t="s">
        <v>140</v>
      </c>
      <c r="D10" s="2" t="s">
        <v>185</v>
      </c>
      <c r="E10" s="2" t="s">
        <v>186</v>
      </c>
      <c r="F10" s="2">
        <f t="shared" si="0"/>
        <v>70</v>
      </c>
      <c r="G10" s="3">
        <v>5</v>
      </c>
      <c r="H10" s="2">
        <f t="shared" si="1"/>
        <v>14</v>
      </c>
      <c r="I10" s="3">
        <v>7</v>
      </c>
      <c r="J10" s="2">
        <f t="shared" si="2"/>
        <v>12</v>
      </c>
      <c r="K10" s="3">
        <v>5</v>
      </c>
      <c r="L10" s="2">
        <f t="shared" si="3"/>
        <v>14</v>
      </c>
      <c r="M10" s="3"/>
      <c r="N10" s="2">
        <f t="shared" si="4"/>
        <v>0</v>
      </c>
      <c r="O10" s="3"/>
      <c r="P10" s="2">
        <f t="shared" si="5"/>
        <v>0</v>
      </c>
      <c r="Q10" s="3"/>
      <c r="R10" s="2">
        <f t="shared" si="6"/>
        <v>0</v>
      </c>
      <c r="S10" s="3">
        <v>3</v>
      </c>
      <c r="T10" s="2">
        <f t="shared" si="7"/>
        <v>18</v>
      </c>
      <c r="U10" s="3"/>
      <c r="V10" s="2">
        <f t="shared" si="8"/>
        <v>0</v>
      </c>
      <c r="W10" s="3">
        <v>7</v>
      </c>
      <c r="X10" s="2">
        <f t="shared" si="9"/>
        <v>12</v>
      </c>
      <c r="Y10" s="3"/>
      <c r="Z10" s="2">
        <f t="shared" si="10"/>
        <v>0</v>
      </c>
      <c r="AA10" s="2" t="s">
        <v>21</v>
      </c>
      <c r="AB10" s="2" t="s">
        <v>93</v>
      </c>
      <c r="AC10" s="2" t="s">
        <v>187</v>
      </c>
    </row>
    <row r="11" spans="1:29" ht="15">
      <c r="A11" s="2">
        <v>6</v>
      </c>
      <c r="B11" s="2">
        <v>49</v>
      </c>
      <c r="C11" s="2" t="s">
        <v>140</v>
      </c>
      <c r="D11" s="2" t="s">
        <v>197</v>
      </c>
      <c r="E11" s="2" t="s">
        <v>198</v>
      </c>
      <c r="F11" s="2">
        <f t="shared" si="0"/>
        <v>70</v>
      </c>
      <c r="G11" s="3">
        <v>4</v>
      </c>
      <c r="H11" s="2">
        <f t="shared" si="1"/>
        <v>16</v>
      </c>
      <c r="I11" s="3">
        <v>5</v>
      </c>
      <c r="J11" s="2">
        <f t="shared" si="2"/>
        <v>14</v>
      </c>
      <c r="K11" s="3">
        <v>8</v>
      </c>
      <c r="L11" s="2">
        <f t="shared" si="3"/>
        <v>11</v>
      </c>
      <c r="M11" s="3"/>
      <c r="N11" s="2">
        <f t="shared" si="4"/>
        <v>0</v>
      </c>
      <c r="O11" s="3"/>
      <c r="P11" s="2">
        <f t="shared" si="5"/>
        <v>0</v>
      </c>
      <c r="Q11" s="3">
        <v>4</v>
      </c>
      <c r="R11" s="2">
        <f t="shared" si="6"/>
        <v>16</v>
      </c>
      <c r="S11" s="3"/>
      <c r="T11" s="2">
        <f t="shared" si="7"/>
        <v>0</v>
      </c>
      <c r="U11" s="3"/>
      <c r="V11" s="2">
        <f t="shared" si="8"/>
        <v>0</v>
      </c>
      <c r="W11" s="3">
        <v>6</v>
      </c>
      <c r="X11" s="2">
        <f t="shared" si="9"/>
        <v>13</v>
      </c>
      <c r="Y11" s="3"/>
      <c r="Z11" s="2">
        <f t="shared" si="10"/>
        <v>0</v>
      </c>
      <c r="AA11" s="2" t="s">
        <v>199</v>
      </c>
      <c r="AB11" s="2"/>
      <c r="AC11" s="2" t="s">
        <v>200</v>
      </c>
    </row>
    <row r="12" spans="1:29" ht="15">
      <c r="A12" s="2">
        <v>7</v>
      </c>
      <c r="B12" s="2">
        <v>88</v>
      </c>
      <c r="C12" s="2" t="s">
        <v>140</v>
      </c>
      <c r="D12" s="2" t="s">
        <v>90</v>
      </c>
      <c r="E12" s="2" t="s">
        <v>173</v>
      </c>
      <c r="F12" s="2">
        <f t="shared" si="0"/>
        <v>64</v>
      </c>
      <c r="G12" s="3"/>
      <c r="H12" s="2">
        <f t="shared" si="1"/>
        <v>0</v>
      </c>
      <c r="I12" s="3">
        <v>4</v>
      </c>
      <c r="J12" s="2">
        <f t="shared" si="2"/>
        <v>16</v>
      </c>
      <c r="K12" s="3">
        <v>4</v>
      </c>
      <c r="L12" s="2">
        <f t="shared" si="3"/>
        <v>16</v>
      </c>
      <c r="M12" s="3"/>
      <c r="N12" s="2">
        <f t="shared" si="4"/>
        <v>0</v>
      </c>
      <c r="O12" s="3"/>
      <c r="P12" s="2">
        <f t="shared" si="5"/>
        <v>0</v>
      </c>
      <c r="Q12" s="3">
        <v>3</v>
      </c>
      <c r="R12" s="2">
        <f t="shared" si="6"/>
        <v>18</v>
      </c>
      <c r="S12" s="3"/>
      <c r="T12" s="2">
        <f t="shared" si="7"/>
        <v>0</v>
      </c>
      <c r="U12" s="3"/>
      <c r="V12" s="2">
        <f t="shared" si="8"/>
        <v>0</v>
      </c>
      <c r="W12" s="3">
        <v>5</v>
      </c>
      <c r="X12" s="2">
        <f t="shared" si="9"/>
        <v>14</v>
      </c>
      <c r="Y12" s="3"/>
      <c r="Z12" s="2">
        <f t="shared" si="10"/>
        <v>0</v>
      </c>
      <c r="AA12" s="2" t="s">
        <v>21</v>
      </c>
      <c r="AB12" s="2" t="s">
        <v>93</v>
      </c>
      <c r="AC12" s="2" t="s">
        <v>174</v>
      </c>
    </row>
    <row r="13" spans="1:29" ht="15">
      <c r="A13" s="2">
        <v>8</v>
      </c>
      <c r="B13" s="2">
        <v>53</v>
      </c>
      <c r="C13" s="2" t="s">
        <v>140</v>
      </c>
      <c r="D13" s="2" t="s">
        <v>189</v>
      </c>
      <c r="E13" s="2" t="s">
        <v>190</v>
      </c>
      <c r="F13" s="2">
        <f t="shared" si="0"/>
        <v>43</v>
      </c>
      <c r="G13" s="3"/>
      <c r="H13" s="2">
        <f t="shared" si="1"/>
        <v>0</v>
      </c>
      <c r="I13" s="3">
        <v>1</v>
      </c>
      <c r="J13" s="2">
        <f t="shared" si="2"/>
        <v>23</v>
      </c>
      <c r="K13" s="3">
        <v>2</v>
      </c>
      <c r="L13" s="2">
        <f t="shared" si="3"/>
        <v>20</v>
      </c>
      <c r="M13" s="3"/>
      <c r="N13" s="2">
        <f t="shared" si="4"/>
        <v>0</v>
      </c>
      <c r="O13" s="3"/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3"/>
      <c r="Z13" s="2">
        <f t="shared" si="10"/>
        <v>0</v>
      </c>
      <c r="AA13" s="2" t="s">
        <v>191</v>
      </c>
      <c r="AB13" s="2" t="s">
        <v>88</v>
      </c>
      <c r="AC13" s="2"/>
    </row>
    <row r="14" spans="1:29" ht="15">
      <c r="A14" s="2">
        <v>9</v>
      </c>
      <c r="B14" s="2">
        <v>2</v>
      </c>
      <c r="C14" s="2" t="s">
        <v>140</v>
      </c>
      <c r="D14" s="2" t="s">
        <v>182</v>
      </c>
      <c r="E14" s="2" t="s">
        <v>183</v>
      </c>
      <c r="F14" s="2">
        <f t="shared" si="0"/>
        <v>32</v>
      </c>
      <c r="G14" s="3"/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>
        <v>3</v>
      </c>
      <c r="N14" s="2">
        <f t="shared" si="4"/>
        <v>18</v>
      </c>
      <c r="O14" s="3">
        <v>5</v>
      </c>
      <c r="P14" s="2">
        <f t="shared" si="5"/>
        <v>14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21</v>
      </c>
      <c r="AB14" s="2" t="s">
        <v>93</v>
      </c>
      <c r="AC14" s="2" t="s">
        <v>184</v>
      </c>
    </row>
    <row r="15" spans="1:29" ht="15">
      <c r="A15" s="2">
        <v>10</v>
      </c>
      <c r="B15" s="2">
        <v>41</v>
      </c>
      <c r="C15" s="2" t="s">
        <v>140</v>
      </c>
      <c r="D15" s="2" t="s">
        <v>192</v>
      </c>
      <c r="E15" s="2" t="s">
        <v>193</v>
      </c>
      <c r="F15" s="2">
        <f t="shared" si="0"/>
        <v>30</v>
      </c>
      <c r="G15" s="3"/>
      <c r="H15" s="2">
        <f t="shared" si="1"/>
        <v>0</v>
      </c>
      <c r="I15" s="3"/>
      <c r="J15" s="2">
        <f t="shared" si="2"/>
        <v>0</v>
      </c>
      <c r="K15" s="3">
        <v>9</v>
      </c>
      <c r="L15" s="2">
        <f t="shared" si="3"/>
        <v>10</v>
      </c>
      <c r="M15" s="3"/>
      <c r="N15" s="2">
        <f t="shared" si="4"/>
        <v>0</v>
      </c>
      <c r="O15" s="3"/>
      <c r="P15" s="2">
        <f t="shared" si="5"/>
        <v>0</v>
      </c>
      <c r="Q15" s="3">
        <v>2</v>
      </c>
      <c r="R15" s="2">
        <f t="shared" si="6"/>
        <v>20</v>
      </c>
      <c r="S15" s="3"/>
      <c r="T15" s="2">
        <f t="shared" si="7"/>
        <v>0</v>
      </c>
      <c r="U15" s="3"/>
      <c r="V15" s="2">
        <f t="shared" si="8"/>
        <v>0</v>
      </c>
      <c r="W15" s="3" t="s">
        <v>211</v>
      </c>
      <c r="X15" s="2">
        <f t="shared" si="9"/>
        <v>0</v>
      </c>
      <c r="Y15" s="3"/>
      <c r="Z15" s="2">
        <f t="shared" si="10"/>
        <v>0</v>
      </c>
      <c r="AA15" s="2" t="s">
        <v>194</v>
      </c>
      <c r="AB15" s="2" t="s">
        <v>195</v>
      </c>
      <c r="AC15" s="2" t="s">
        <v>196</v>
      </c>
    </row>
    <row r="16" spans="1:29" ht="15">
      <c r="A16" s="2">
        <v>11</v>
      </c>
      <c r="B16" s="2">
        <v>46</v>
      </c>
      <c r="C16" s="2" t="s">
        <v>140</v>
      </c>
      <c r="D16" s="2" t="s">
        <v>117</v>
      </c>
      <c r="E16" s="2" t="s">
        <v>167</v>
      </c>
      <c r="F16" s="2">
        <f t="shared" si="0"/>
        <v>29</v>
      </c>
      <c r="G16" s="3"/>
      <c r="H16" s="2">
        <f t="shared" si="1"/>
        <v>0</v>
      </c>
      <c r="I16" s="3"/>
      <c r="J16" s="2">
        <f t="shared" si="2"/>
        <v>0</v>
      </c>
      <c r="K16" s="3">
        <v>10</v>
      </c>
      <c r="L16" s="2">
        <f t="shared" si="3"/>
        <v>9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>
        <v>5</v>
      </c>
      <c r="T16" s="2">
        <f t="shared" si="7"/>
        <v>14</v>
      </c>
      <c r="U16" s="3"/>
      <c r="V16" s="2">
        <f t="shared" si="8"/>
        <v>0</v>
      </c>
      <c r="W16" s="3">
        <v>13</v>
      </c>
      <c r="X16" s="2">
        <f t="shared" si="9"/>
        <v>6</v>
      </c>
      <c r="Y16" s="3"/>
      <c r="Z16" s="2">
        <f t="shared" si="10"/>
        <v>0</v>
      </c>
      <c r="AA16" s="2" t="s">
        <v>168</v>
      </c>
      <c r="AB16" s="2" t="s">
        <v>100</v>
      </c>
      <c r="AC16" s="2" t="s">
        <v>169</v>
      </c>
    </row>
    <row r="17" spans="1:29" ht="15">
      <c r="A17" s="2">
        <v>12</v>
      </c>
      <c r="B17" s="2">
        <v>21</v>
      </c>
      <c r="C17" s="2" t="s">
        <v>140</v>
      </c>
      <c r="D17" s="2" t="s">
        <v>149</v>
      </c>
      <c r="E17" s="2" t="s">
        <v>150</v>
      </c>
      <c r="F17" s="2">
        <f t="shared" si="0"/>
        <v>24</v>
      </c>
      <c r="G17" s="3"/>
      <c r="H17" s="2">
        <f t="shared" si="1"/>
        <v>0</v>
      </c>
      <c r="I17" s="3"/>
      <c r="J17" s="2">
        <f t="shared" si="2"/>
        <v>0</v>
      </c>
      <c r="K17" s="3"/>
      <c r="L17" s="2">
        <f t="shared" si="3"/>
        <v>0</v>
      </c>
      <c r="M17" s="3"/>
      <c r="N17" s="2">
        <f t="shared" si="4"/>
        <v>0</v>
      </c>
      <c r="O17" s="3">
        <v>4</v>
      </c>
      <c r="P17" s="2">
        <f t="shared" si="5"/>
        <v>16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>
        <v>11</v>
      </c>
      <c r="X17" s="2">
        <f t="shared" si="9"/>
        <v>8</v>
      </c>
      <c r="Y17" s="3"/>
      <c r="Z17" s="2">
        <f t="shared" si="10"/>
        <v>0</v>
      </c>
      <c r="AA17" s="2" t="s">
        <v>151</v>
      </c>
      <c r="AB17" s="2"/>
      <c r="AC17" s="2" t="s">
        <v>152</v>
      </c>
    </row>
    <row r="18" spans="1:29" ht="15">
      <c r="A18" s="2">
        <v>13</v>
      </c>
      <c r="B18" s="2">
        <v>39</v>
      </c>
      <c r="C18" s="2" t="s">
        <v>140</v>
      </c>
      <c r="D18" s="2" t="s">
        <v>75</v>
      </c>
      <c r="E18" s="2" t="s">
        <v>170</v>
      </c>
      <c r="F18" s="2">
        <f t="shared" si="0"/>
        <v>22</v>
      </c>
      <c r="G18" s="3"/>
      <c r="H18" s="2">
        <f t="shared" si="1"/>
        <v>0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>
        <v>10</v>
      </c>
      <c r="R18" s="2">
        <f t="shared" si="6"/>
        <v>9</v>
      </c>
      <c r="S18" s="3">
        <v>6</v>
      </c>
      <c r="T18" s="2">
        <f t="shared" si="7"/>
        <v>13</v>
      </c>
      <c r="U18" s="3"/>
      <c r="V18" s="2">
        <f t="shared" si="8"/>
        <v>0</v>
      </c>
      <c r="W18" s="3" t="s">
        <v>82</v>
      </c>
      <c r="X18" s="2">
        <f t="shared" si="9"/>
        <v>0</v>
      </c>
      <c r="Y18" s="3"/>
      <c r="Z18" s="2">
        <f t="shared" si="10"/>
        <v>0</v>
      </c>
      <c r="AA18" s="2" t="s">
        <v>21</v>
      </c>
      <c r="AB18" s="2" t="s">
        <v>171</v>
      </c>
      <c r="AC18" s="2" t="s">
        <v>172</v>
      </c>
    </row>
    <row r="19" spans="1:29" ht="15">
      <c r="A19" s="2">
        <v>14</v>
      </c>
      <c r="B19" s="2">
        <v>16</v>
      </c>
      <c r="C19" s="2" t="s">
        <v>140</v>
      </c>
      <c r="D19" s="2" t="s">
        <v>85</v>
      </c>
      <c r="E19" s="2" t="s">
        <v>141</v>
      </c>
      <c r="F19" s="2">
        <f t="shared" si="0"/>
        <v>19</v>
      </c>
      <c r="G19" s="3"/>
      <c r="H19" s="2">
        <f t="shared" si="1"/>
        <v>0</v>
      </c>
      <c r="I19" s="3">
        <v>8</v>
      </c>
      <c r="J19" s="2">
        <f t="shared" si="2"/>
        <v>11</v>
      </c>
      <c r="K19" s="3">
        <v>11</v>
      </c>
      <c r="L19" s="2">
        <f t="shared" si="3"/>
        <v>8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142</v>
      </c>
      <c r="AB19" s="2"/>
      <c r="AC19" s="2"/>
    </row>
    <row r="20" spans="1:29" ht="15">
      <c r="A20" s="2">
        <v>15</v>
      </c>
      <c r="B20" s="2">
        <v>195</v>
      </c>
      <c r="C20" s="2" t="s">
        <v>140</v>
      </c>
      <c r="D20" s="2" t="s">
        <v>202</v>
      </c>
      <c r="E20" s="2" t="s">
        <v>203</v>
      </c>
      <c r="F20" s="2">
        <f t="shared" si="0"/>
        <v>18</v>
      </c>
      <c r="G20" s="3">
        <v>3</v>
      </c>
      <c r="H20" s="2">
        <f t="shared" si="1"/>
        <v>18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/>
      <c r="AB20" s="2"/>
      <c r="AC20" s="2" t="s">
        <v>204</v>
      </c>
    </row>
    <row r="21" spans="1:29" ht="15">
      <c r="A21" s="2">
        <v>16</v>
      </c>
      <c r="B21" s="2">
        <v>49</v>
      </c>
      <c r="C21" s="2" t="s">
        <v>140</v>
      </c>
      <c r="D21" s="2" t="s">
        <v>153</v>
      </c>
      <c r="E21" s="2" t="s">
        <v>154</v>
      </c>
      <c r="F21" s="2">
        <f t="shared" si="0"/>
        <v>17</v>
      </c>
      <c r="G21" s="3"/>
      <c r="H21" s="2">
        <f t="shared" si="1"/>
        <v>0</v>
      </c>
      <c r="I21" s="3"/>
      <c r="J21" s="2">
        <f t="shared" si="2"/>
        <v>0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>
        <v>9</v>
      </c>
      <c r="R21" s="2">
        <f t="shared" si="6"/>
        <v>10</v>
      </c>
      <c r="S21" s="3"/>
      <c r="T21" s="2">
        <f t="shared" si="7"/>
        <v>0</v>
      </c>
      <c r="U21" s="3"/>
      <c r="V21" s="2">
        <f t="shared" si="8"/>
        <v>0</v>
      </c>
      <c r="W21" s="3">
        <v>12</v>
      </c>
      <c r="X21" s="2">
        <f t="shared" si="9"/>
        <v>7</v>
      </c>
      <c r="Y21" s="3"/>
      <c r="Z21" s="2">
        <f t="shared" si="10"/>
        <v>0</v>
      </c>
      <c r="AA21" s="2" t="s">
        <v>155</v>
      </c>
      <c r="AB21" s="2" t="s">
        <v>93</v>
      </c>
      <c r="AC21" s="2"/>
    </row>
    <row r="22" spans="1:29" ht="15">
      <c r="A22" s="2">
        <v>17</v>
      </c>
      <c r="B22" s="2">
        <v>15</v>
      </c>
      <c r="C22" s="2" t="s">
        <v>140</v>
      </c>
      <c r="D22" s="2" t="s">
        <v>159</v>
      </c>
      <c r="E22" s="2" t="s">
        <v>160</v>
      </c>
      <c r="F22" s="2">
        <f t="shared" si="0"/>
        <v>16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/>
      <c r="T22" s="2">
        <f t="shared" si="7"/>
        <v>0</v>
      </c>
      <c r="U22" s="3"/>
      <c r="V22" s="2">
        <f t="shared" si="8"/>
        <v>0</v>
      </c>
      <c r="W22" s="3">
        <v>4</v>
      </c>
      <c r="X22" s="2">
        <f t="shared" si="9"/>
        <v>16</v>
      </c>
      <c r="Y22" s="3"/>
      <c r="Z22" s="2">
        <f t="shared" si="10"/>
        <v>0</v>
      </c>
      <c r="AA22" s="2" t="s">
        <v>161</v>
      </c>
      <c r="AB22" s="2" t="s">
        <v>93</v>
      </c>
      <c r="AC22" s="2" t="s">
        <v>162</v>
      </c>
    </row>
    <row r="23" spans="1:29" ht="15">
      <c r="A23" s="2">
        <v>18</v>
      </c>
      <c r="B23" s="2">
        <v>53</v>
      </c>
      <c r="C23" s="2" t="s">
        <v>140</v>
      </c>
      <c r="D23" s="2" t="s">
        <v>156</v>
      </c>
      <c r="E23" s="2" t="s">
        <v>157</v>
      </c>
      <c r="F23" s="2">
        <f t="shared" si="0"/>
        <v>14</v>
      </c>
      <c r="G23" s="3"/>
      <c r="H23" s="2">
        <f t="shared" si="1"/>
        <v>0</v>
      </c>
      <c r="I23" s="3"/>
      <c r="J23" s="2">
        <f t="shared" si="2"/>
        <v>0</v>
      </c>
      <c r="K23" s="3"/>
      <c r="L23" s="2">
        <f t="shared" si="3"/>
        <v>0</v>
      </c>
      <c r="M23" s="3"/>
      <c r="N23" s="2">
        <f t="shared" si="4"/>
        <v>0</v>
      </c>
      <c r="O23" s="3"/>
      <c r="P23" s="2">
        <f t="shared" si="5"/>
        <v>0</v>
      </c>
      <c r="Q23" s="3">
        <v>5</v>
      </c>
      <c r="R23" s="2">
        <f t="shared" si="6"/>
        <v>14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158</v>
      </c>
      <c r="AB23" s="2" t="s">
        <v>93</v>
      </c>
      <c r="AC23" s="2"/>
    </row>
    <row r="24" spans="1:29" ht="15">
      <c r="A24" s="2">
        <v>19</v>
      </c>
      <c r="B24" s="2">
        <v>26</v>
      </c>
      <c r="C24" s="2" t="s">
        <v>140</v>
      </c>
      <c r="D24" s="2" t="s">
        <v>201</v>
      </c>
      <c r="E24" s="2" t="s">
        <v>146</v>
      </c>
      <c r="F24" s="2">
        <f t="shared" si="0"/>
        <v>13</v>
      </c>
      <c r="G24" s="3"/>
      <c r="H24" s="2">
        <f t="shared" si="1"/>
        <v>0</v>
      </c>
      <c r="I24" s="3"/>
      <c r="J24" s="2">
        <f t="shared" si="2"/>
        <v>0</v>
      </c>
      <c r="K24" s="3">
        <v>6</v>
      </c>
      <c r="L24" s="2">
        <f t="shared" si="3"/>
        <v>13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/>
      <c r="X24" s="2">
        <f t="shared" si="9"/>
        <v>0</v>
      </c>
      <c r="Y24" s="3"/>
      <c r="Z24" s="2">
        <f t="shared" si="10"/>
        <v>0</v>
      </c>
      <c r="AA24" s="2"/>
      <c r="AB24" s="2"/>
      <c r="AC24" s="2"/>
    </row>
    <row r="25" spans="1:29" ht="15">
      <c r="A25" s="2">
        <v>20</v>
      </c>
      <c r="B25" s="2">
        <v>20</v>
      </c>
      <c r="C25" s="2" t="s">
        <v>140</v>
      </c>
      <c r="D25" s="2" t="s">
        <v>14</v>
      </c>
      <c r="E25" s="2" t="s">
        <v>208</v>
      </c>
      <c r="F25" s="2">
        <f t="shared" si="0"/>
        <v>12</v>
      </c>
      <c r="G25" s="3"/>
      <c r="H25" s="2">
        <f t="shared" si="1"/>
        <v>0</v>
      </c>
      <c r="I25" s="3"/>
      <c r="J25" s="2">
        <f t="shared" si="2"/>
        <v>0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/>
      <c r="R25" s="2">
        <f t="shared" si="6"/>
        <v>0</v>
      </c>
      <c r="S25" s="3">
        <v>7</v>
      </c>
      <c r="T25" s="2">
        <f t="shared" si="7"/>
        <v>12</v>
      </c>
      <c r="U25" s="3"/>
      <c r="V25" s="2">
        <f t="shared" si="8"/>
        <v>0</v>
      </c>
      <c r="W25" s="3"/>
      <c r="X25" s="2">
        <f t="shared" si="9"/>
        <v>0</v>
      </c>
      <c r="Y25" s="3"/>
      <c r="Z25" s="2">
        <f t="shared" si="10"/>
        <v>0</v>
      </c>
      <c r="AA25" s="2" t="s">
        <v>209</v>
      </c>
      <c r="AB25" s="2"/>
      <c r="AC25" s="2" t="s">
        <v>210</v>
      </c>
    </row>
    <row r="26" spans="1:29" ht="15">
      <c r="A26" s="2">
        <v>21</v>
      </c>
      <c r="B26" s="2">
        <v>90</v>
      </c>
      <c r="C26" s="2" t="s">
        <v>140</v>
      </c>
      <c r="D26" s="2" t="s">
        <v>163</v>
      </c>
      <c r="E26" s="2" t="s">
        <v>164</v>
      </c>
      <c r="F26" s="2">
        <f t="shared" si="0"/>
        <v>11</v>
      </c>
      <c r="G26" s="3"/>
      <c r="H26" s="2">
        <f t="shared" si="1"/>
        <v>0</v>
      </c>
      <c r="I26" s="3"/>
      <c r="J26" s="2">
        <f t="shared" si="2"/>
        <v>0</v>
      </c>
      <c r="K26" s="3"/>
      <c r="L26" s="2">
        <f t="shared" si="3"/>
        <v>0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>
        <v>8</v>
      </c>
      <c r="X26" s="2">
        <f t="shared" si="9"/>
        <v>11</v>
      </c>
      <c r="Y26" s="3"/>
      <c r="Z26" s="2">
        <f t="shared" si="10"/>
        <v>0</v>
      </c>
      <c r="AA26" s="2" t="s">
        <v>165</v>
      </c>
      <c r="AB26" s="2" t="s">
        <v>93</v>
      </c>
      <c r="AC26" s="2" t="s">
        <v>166</v>
      </c>
    </row>
    <row r="27" spans="1:29" ht="15">
      <c r="A27" s="2">
        <v>22</v>
      </c>
      <c r="B27" s="2">
        <v>10</v>
      </c>
      <c r="C27" s="2" t="s">
        <v>140</v>
      </c>
      <c r="D27" s="2" t="s">
        <v>205</v>
      </c>
      <c r="E27" s="2" t="s">
        <v>206</v>
      </c>
      <c r="F27" s="2">
        <f t="shared" si="0"/>
        <v>11</v>
      </c>
      <c r="G27" s="3"/>
      <c r="H27" s="2">
        <f t="shared" si="1"/>
        <v>0</v>
      </c>
      <c r="I27" s="3"/>
      <c r="J27" s="2">
        <f t="shared" si="2"/>
        <v>0</v>
      </c>
      <c r="K27" s="3"/>
      <c r="L27" s="2">
        <f t="shared" si="3"/>
        <v>0</v>
      </c>
      <c r="M27" s="3"/>
      <c r="N27" s="2">
        <f t="shared" si="4"/>
        <v>0</v>
      </c>
      <c r="O27" s="3"/>
      <c r="P27" s="2">
        <f t="shared" si="5"/>
        <v>0</v>
      </c>
      <c r="Q27" s="3">
        <v>8</v>
      </c>
      <c r="R27" s="2">
        <f t="shared" si="6"/>
        <v>11</v>
      </c>
      <c r="S27" s="3"/>
      <c r="T27" s="2">
        <f t="shared" si="7"/>
        <v>0</v>
      </c>
      <c r="U27" s="3"/>
      <c r="V27" s="2">
        <f t="shared" si="8"/>
        <v>0</v>
      </c>
      <c r="W27" s="3"/>
      <c r="X27" s="2">
        <f t="shared" si="9"/>
        <v>0</v>
      </c>
      <c r="Y27" s="3"/>
      <c r="Z27" s="2">
        <f t="shared" si="10"/>
        <v>0</v>
      </c>
      <c r="AA27" s="2" t="s">
        <v>21</v>
      </c>
      <c r="AB27" s="2" t="s">
        <v>93</v>
      </c>
      <c r="AC27" s="2" t="s">
        <v>207</v>
      </c>
    </row>
    <row r="28" spans="1:29" ht="15">
      <c r="A28" s="2">
        <v>23</v>
      </c>
      <c r="B28" s="2">
        <v>10</v>
      </c>
      <c r="C28" s="2" t="s">
        <v>140</v>
      </c>
      <c r="D28" s="2" t="s">
        <v>178</v>
      </c>
      <c r="E28" s="2" t="s">
        <v>179</v>
      </c>
      <c r="F28" s="2">
        <f t="shared" si="0"/>
        <v>9</v>
      </c>
      <c r="G28" s="3"/>
      <c r="H28" s="2">
        <f t="shared" si="1"/>
        <v>0</v>
      </c>
      <c r="I28" s="3"/>
      <c r="J28" s="2">
        <f t="shared" si="2"/>
        <v>0</v>
      </c>
      <c r="K28" s="3"/>
      <c r="L28" s="2">
        <f t="shared" si="3"/>
        <v>0</v>
      </c>
      <c r="M28" s="3"/>
      <c r="N28" s="2">
        <f t="shared" si="4"/>
        <v>0</v>
      </c>
      <c r="O28" s="3"/>
      <c r="P28" s="2">
        <f t="shared" si="5"/>
        <v>0</v>
      </c>
      <c r="Q28" s="3"/>
      <c r="R28" s="2">
        <f t="shared" si="6"/>
        <v>0</v>
      </c>
      <c r="S28" s="3"/>
      <c r="T28" s="2">
        <f t="shared" si="7"/>
        <v>0</v>
      </c>
      <c r="U28" s="3"/>
      <c r="V28" s="2">
        <f t="shared" si="8"/>
        <v>0</v>
      </c>
      <c r="W28" s="3">
        <v>10</v>
      </c>
      <c r="X28" s="2">
        <f t="shared" si="9"/>
        <v>9</v>
      </c>
      <c r="Y28" s="3"/>
      <c r="Z28" s="2">
        <f t="shared" si="10"/>
        <v>0</v>
      </c>
      <c r="AA28" s="2" t="s">
        <v>180</v>
      </c>
      <c r="AB28" s="2" t="s">
        <v>93</v>
      </c>
      <c r="AC28" s="2" t="s">
        <v>181</v>
      </c>
    </row>
    <row r="29" spans="1:29" ht="15">
      <c r="A29" s="2">
        <v>24</v>
      </c>
      <c r="B29" s="2">
        <v>277</v>
      </c>
      <c r="C29" s="2" t="s">
        <v>140</v>
      </c>
      <c r="D29" s="2" t="s">
        <v>110</v>
      </c>
      <c r="E29" s="2" t="s">
        <v>111</v>
      </c>
      <c r="F29" s="2">
        <f t="shared" si="0"/>
        <v>0</v>
      </c>
      <c r="G29" s="3" t="s">
        <v>82</v>
      </c>
      <c r="H29" s="2">
        <f t="shared" si="1"/>
        <v>0</v>
      </c>
      <c r="I29" s="3"/>
      <c r="J29" s="2">
        <f t="shared" si="2"/>
        <v>0</v>
      </c>
      <c r="K29" s="3"/>
      <c r="L29" s="2">
        <f t="shared" si="3"/>
        <v>0</v>
      </c>
      <c r="M29" s="3"/>
      <c r="N29" s="2">
        <f t="shared" si="4"/>
        <v>0</v>
      </c>
      <c r="O29" s="3"/>
      <c r="P29" s="2">
        <f t="shared" si="5"/>
        <v>0</v>
      </c>
      <c r="Q29" s="3"/>
      <c r="R29" s="2">
        <f t="shared" si="6"/>
        <v>0</v>
      </c>
      <c r="S29" s="3"/>
      <c r="T29" s="2">
        <f t="shared" si="7"/>
        <v>0</v>
      </c>
      <c r="U29" s="3"/>
      <c r="V29" s="2">
        <f t="shared" si="8"/>
        <v>0</v>
      </c>
      <c r="W29" s="3"/>
      <c r="X29" s="2">
        <f t="shared" si="9"/>
        <v>0</v>
      </c>
      <c r="Y29" s="3"/>
      <c r="Z29" s="2">
        <f t="shared" si="10"/>
        <v>0</v>
      </c>
      <c r="AA29" s="2" t="s">
        <v>21</v>
      </c>
      <c r="AB29" s="2" t="s">
        <v>100</v>
      </c>
      <c r="AC29" s="2" t="s">
        <v>112</v>
      </c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3.421875" style="0" customWidth="1"/>
    <col min="4" max="4" width="16.8515625" style="0" customWidth="1"/>
    <col min="5" max="6" width="18.28125" style="0" customWidth="1"/>
    <col min="7" max="7" width="15.57421875" style="0" customWidth="1"/>
    <col min="28" max="28" width="22.28125" style="0" customWidth="1"/>
    <col min="30" max="30" width="54.140625" style="0" customWidth="1"/>
  </cols>
  <sheetData>
    <row r="2" spans="2:14" ht="15.75">
      <c r="B2" s="25" t="s">
        <v>138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30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4" t="str">
        <f>"May 28"</f>
        <v>May 28</v>
      </c>
      <c r="I4" s="24"/>
      <c r="J4" s="24" t="str">
        <f>"June 4"</f>
        <v>June 4</v>
      </c>
      <c r="K4" s="24"/>
      <c r="L4" s="24" t="str">
        <f>"June 11"</f>
        <v>June 11</v>
      </c>
      <c r="M4" s="24"/>
      <c r="N4" s="24" t="str">
        <f>"June 18"</f>
        <v>June 18</v>
      </c>
      <c r="O4" s="24"/>
      <c r="P4" s="24" t="str">
        <f>"June 25"</f>
        <v>June 25</v>
      </c>
      <c r="Q4" s="24"/>
      <c r="R4" s="24" t="str">
        <f>"July 2"</f>
        <v>July 2</v>
      </c>
      <c r="S4" s="24"/>
      <c r="T4" s="24" t="str">
        <f>"July 9"</f>
        <v>July 9</v>
      </c>
      <c r="U4" s="24"/>
      <c r="V4" s="24" t="str">
        <f>"July 16"</f>
        <v>July 16</v>
      </c>
      <c r="W4" s="24"/>
      <c r="X4" s="24" t="str">
        <f>"July 23"</f>
        <v>July 23</v>
      </c>
      <c r="Y4" s="24"/>
      <c r="Z4" s="24" t="str">
        <f>"July 30"</f>
        <v>July 30</v>
      </c>
      <c r="AA4" s="24"/>
      <c r="AB4" s="1" t="s">
        <v>10</v>
      </c>
      <c r="AC4" s="1" t="s">
        <v>11</v>
      </c>
      <c r="AD4" s="1" t="s">
        <v>12</v>
      </c>
    </row>
    <row r="5" spans="8:27" ht="15"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  <c r="V5" s="2" t="s">
        <v>8</v>
      </c>
      <c r="W5" s="2" t="s">
        <v>9</v>
      </c>
      <c r="X5" s="2" t="s">
        <v>8</v>
      </c>
      <c r="Y5" s="2" t="s">
        <v>9</v>
      </c>
      <c r="Z5" s="2" t="s">
        <v>8</v>
      </c>
      <c r="AA5" s="2" t="s">
        <v>9</v>
      </c>
    </row>
  </sheetData>
  <sheetProtection/>
  <mergeCells count="11">
    <mergeCell ref="Z4:AA4"/>
    <mergeCell ref="R4:S4"/>
    <mergeCell ref="T4:U4"/>
    <mergeCell ref="V4:W4"/>
    <mergeCell ref="X4:Y4"/>
    <mergeCell ref="P4:Q4"/>
    <mergeCell ref="B2:N2"/>
    <mergeCell ref="H4:I4"/>
    <mergeCell ref="J4:K4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83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24</v>
      </c>
      <c r="C6" s="2" t="s">
        <v>84</v>
      </c>
      <c r="D6" s="2" t="s">
        <v>101</v>
      </c>
      <c r="E6" s="2" t="s">
        <v>102</v>
      </c>
      <c r="F6" s="2">
        <f aca="true" t="shared" si="0" ref="F6:F24">H6+J6+L6+N6+P6+R6+T6+V6+X6+Z6</f>
        <v>158</v>
      </c>
      <c r="G6" s="3"/>
      <c r="H6" s="2">
        <f aca="true" t="shared" si="1" ref="H6:H24">IF($G6=1,23,IF($G6=2,20,IF($G6=3,18,IF($G6=4,16,IF($G6=5,14,IF($G6=6,13,IF($G6=7,12,IF($G6=8,11,0))))))))+IF($G6=9,10,IF($G6=10,9,IF($G6=11,8,IF($G6=12,7,IF($G6=13,6,IF($G6=14,5,IF($G6=15,4,0)))))))+IF($G6=16,3,IF($G6=17,2,IF($G6=18,1,0)))</f>
        <v>0</v>
      </c>
      <c r="I6" s="3">
        <v>1</v>
      </c>
      <c r="J6" s="2">
        <f aca="true" t="shared" si="2" ref="J6:J24">IF($I6=1,23,IF($I6=2,20,IF($I6=3,18,IF($I6=4,16,IF($I6=5,14,IF($I6=6,13,IF($I6=7,12,IF($I6=8,11,0))))))))+IF($I6=9,10,IF($I6=10,9,IF($I6=11,8,IF($I6=12,7,IF($I6=13,6,IF($I6=14,5,IF($I6=15,4,0)))))))+IF($I6=16,3,IF($I6=17,2,IF($I6=18,1,0)))</f>
        <v>23</v>
      </c>
      <c r="K6" s="3">
        <v>1</v>
      </c>
      <c r="L6" s="2">
        <f aca="true" t="shared" si="3" ref="L6:L24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>
        <v>1</v>
      </c>
      <c r="N6" s="2">
        <f aca="true" t="shared" si="4" ref="N6:N24">IF($M6=1,23,IF($M6=2,20,IF($M6=3,18,IF($M6=4,16,IF($M6=5,14,IF($M6=6,13,IF($M6=7,12,IF($M6=8,11,0))))))))+IF($M6=9,10,IF($M6=10,9,IF($M6=11,8,IF($M6=12,7,IF($M6=13,6,IF($M6=14,5,IF($M6=15,4,0)))))))+IF($M6=16,3,IF($M6=17,2,IF($M6=18,1,0)))</f>
        <v>23</v>
      </c>
      <c r="O6" s="3">
        <v>1</v>
      </c>
      <c r="P6" s="2">
        <f aca="true" t="shared" si="5" ref="P6:P24"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>
        <v>1</v>
      </c>
      <c r="R6" s="2">
        <f aca="true" t="shared" si="6" ref="R6:R24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 aca="true" t="shared" si="7" ref="T6:T24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4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2</v>
      </c>
      <c r="X6" s="2">
        <f aca="true" t="shared" si="9" ref="X6:X24">IF($W6=1,23,IF($W6=2,20,IF($W6=3,18,IF($W6=4,16,IF($W6=5,14,IF($W6=6,13,IF($W6=7,12,IF($W6=8,11,0))))))))+IF($W6=9,10,IF($W6=10,9,IF($W6=11,8,IF($W6=12,7,IF($W6=13,6,IF($W6=14,5,IF($W6=15,4,0)))))))+IF($W6=16,3,IF($W6=17,2,IF($W6=18,1,0)))</f>
        <v>20</v>
      </c>
      <c r="Y6" s="3"/>
      <c r="Z6" s="2">
        <f aca="true" t="shared" si="10" ref="Z6:Z24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103</v>
      </c>
      <c r="AB6" s="2" t="s">
        <v>104</v>
      </c>
      <c r="AC6" s="2" t="s">
        <v>105</v>
      </c>
    </row>
    <row r="7" spans="1:29" ht="15">
      <c r="A7" s="2">
        <v>2</v>
      </c>
      <c r="B7" s="2">
        <v>277</v>
      </c>
      <c r="C7" s="2" t="s">
        <v>84</v>
      </c>
      <c r="D7" s="2" t="s">
        <v>110</v>
      </c>
      <c r="E7" s="2" t="s">
        <v>111</v>
      </c>
      <c r="F7" s="2">
        <f t="shared" si="0"/>
        <v>142</v>
      </c>
      <c r="G7" s="3">
        <v>1</v>
      </c>
      <c r="H7" s="2">
        <f t="shared" si="1"/>
        <v>23</v>
      </c>
      <c r="I7" s="3">
        <v>5</v>
      </c>
      <c r="J7" s="2">
        <f t="shared" si="2"/>
        <v>14</v>
      </c>
      <c r="K7" s="3">
        <v>6</v>
      </c>
      <c r="L7" s="2">
        <f t="shared" si="3"/>
        <v>13</v>
      </c>
      <c r="M7" s="3">
        <v>2</v>
      </c>
      <c r="N7" s="2">
        <f t="shared" si="4"/>
        <v>20</v>
      </c>
      <c r="O7" s="3">
        <v>2</v>
      </c>
      <c r="P7" s="2">
        <f t="shared" si="5"/>
        <v>20</v>
      </c>
      <c r="Q7" s="3">
        <v>3</v>
      </c>
      <c r="R7" s="2">
        <f t="shared" si="6"/>
        <v>18</v>
      </c>
      <c r="S7" s="3">
        <v>3</v>
      </c>
      <c r="T7" s="2">
        <f t="shared" si="7"/>
        <v>18</v>
      </c>
      <c r="U7" s="3"/>
      <c r="V7" s="2">
        <f t="shared" si="8"/>
        <v>0</v>
      </c>
      <c r="W7" s="3">
        <v>4</v>
      </c>
      <c r="X7" s="2">
        <f t="shared" si="9"/>
        <v>16</v>
      </c>
      <c r="Y7" s="3"/>
      <c r="Z7" s="2">
        <f t="shared" si="10"/>
        <v>0</v>
      </c>
      <c r="AA7" s="2" t="s">
        <v>21</v>
      </c>
      <c r="AB7" s="2" t="s">
        <v>100</v>
      </c>
      <c r="AC7" s="2" t="s">
        <v>112</v>
      </c>
    </row>
    <row r="8" spans="1:29" ht="15">
      <c r="A8" s="2">
        <v>3</v>
      </c>
      <c r="B8" s="2">
        <v>77</v>
      </c>
      <c r="C8" s="2" t="s">
        <v>84</v>
      </c>
      <c r="D8" s="2" t="s">
        <v>97</v>
      </c>
      <c r="E8" s="2" t="s">
        <v>98</v>
      </c>
      <c r="F8" s="2">
        <f t="shared" si="0"/>
        <v>136</v>
      </c>
      <c r="G8" s="3">
        <v>2</v>
      </c>
      <c r="H8" s="2">
        <f t="shared" si="1"/>
        <v>20</v>
      </c>
      <c r="I8" s="3">
        <v>4</v>
      </c>
      <c r="J8" s="2">
        <f t="shared" si="2"/>
        <v>16</v>
      </c>
      <c r="K8" s="3">
        <v>4</v>
      </c>
      <c r="L8" s="2">
        <f t="shared" si="3"/>
        <v>16</v>
      </c>
      <c r="M8" s="3">
        <v>3</v>
      </c>
      <c r="N8" s="2">
        <f t="shared" si="4"/>
        <v>18</v>
      </c>
      <c r="O8" s="3">
        <v>3</v>
      </c>
      <c r="P8" s="2">
        <f t="shared" si="5"/>
        <v>18</v>
      </c>
      <c r="Q8" s="3">
        <v>5</v>
      </c>
      <c r="R8" s="2">
        <f t="shared" si="6"/>
        <v>14</v>
      </c>
      <c r="S8" s="3">
        <v>2</v>
      </c>
      <c r="T8" s="2">
        <f t="shared" si="7"/>
        <v>20</v>
      </c>
      <c r="U8" s="3"/>
      <c r="V8" s="2">
        <f t="shared" si="8"/>
        <v>0</v>
      </c>
      <c r="W8" s="3">
        <v>5</v>
      </c>
      <c r="X8" s="2">
        <f t="shared" si="9"/>
        <v>14</v>
      </c>
      <c r="Y8" s="3"/>
      <c r="Z8" s="2">
        <f t="shared" si="10"/>
        <v>0</v>
      </c>
      <c r="AA8" s="2" t="s">
        <v>99</v>
      </c>
      <c r="AB8" s="2" t="s">
        <v>100</v>
      </c>
      <c r="AC8" s="2"/>
    </row>
    <row r="9" spans="1:29" ht="15">
      <c r="A9" s="2">
        <v>4</v>
      </c>
      <c r="B9" s="2">
        <v>45</v>
      </c>
      <c r="C9" s="2" t="s">
        <v>84</v>
      </c>
      <c r="D9" s="2" t="s">
        <v>133</v>
      </c>
      <c r="E9" s="2" t="s">
        <v>134</v>
      </c>
      <c r="F9" s="2">
        <f t="shared" si="0"/>
        <v>92</v>
      </c>
      <c r="G9" s="3">
        <v>4</v>
      </c>
      <c r="H9" s="2">
        <f t="shared" si="1"/>
        <v>16</v>
      </c>
      <c r="I9" s="3"/>
      <c r="J9" s="2">
        <f t="shared" si="2"/>
        <v>0</v>
      </c>
      <c r="K9" s="3">
        <v>9</v>
      </c>
      <c r="L9" s="2">
        <f t="shared" si="3"/>
        <v>10</v>
      </c>
      <c r="M9" s="3">
        <v>4</v>
      </c>
      <c r="N9" s="2">
        <f t="shared" si="4"/>
        <v>16</v>
      </c>
      <c r="O9" s="3">
        <v>5</v>
      </c>
      <c r="P9" s="2">
        <f t="shared" si="5"/>
        <v>14</v>
      </c>
      <c r="Q9" s="3">
        <v>9</v>
      </c>
      <c r="R9" s="2">
        <f t="shared" si="6"/>
        <v>10</v>
      </c>
      <c r="S9" s="3">
        <v>5</v>
      </c>
      <c r="T9" s="2">
        <f t="shared" si="7"/>
        <v>14</v>
      </c>
      <c r="U9" s="3"/>
      <c r="V9" s="2">
        <f t="shared" si="8"/>
        <v>0</v>
      </c>
      <c r="W9" s="3">
        <v>7</v>
      </c>
      <c r="X9" s="2">
        <f t="shared" si="9"/>
        <v>12</v>
      </c>
      <c r="Y9" s="3"/>
      <c r="Z9" s="2">
        <f t="shared" si="10"/>
        <v>0</v>
      </c>
      <c r="AA9" s="2" t="s">
        <v>135</v>
      </c>
      <c r="AB9" s="2" t="s">
        <v>104</v>
      </c>
      <c r="AC9" s="2"/>
    </row>
    <row r="10" spans="1:29" ht="15">
      <c r="A10" s="2">
        <v>5</v>
      </c>
      <c r="B10" s="2">
        <v>32</v>
      </c>
      <c r="C10" s="2" t="s">
        <v>84</v>
      </c>
      <c r="D10" s="2" t="s">
        <v>113</v>
      </c>
      <c r="E10" s="2" t="s">
        <v>29</v>
      </c>
      <c r="F10" s="2">
        <f t="shared" si="0"/>
        <v>66</v>
      </c>
      <c r="G10" s="3">
        <v>5</v>
      </c>
      <c r="H10" s="2">
        <f t="shared" si="1"/>
        <v>14</v>
      </c>
      <c r="I10" s="3">
        <v>8</v>
      </c>
      <c r="J10" s="2">
        <f t="shared" si="2"/>
        <v>11</v>
      </c>
      <c r="K10" s="3">
        <v>10</v>
      </c>
      <c r="L10" s="2">
        <f t="shared" si="3"/>
        <v>9</v>
      </c>
      <c r="M10" s="3">
        <v>6</v>
      </c>
      <c r="N10" s="2">
        <f t="shared" si="4"/>
        <v>13</v>
      </c>
      <c r="O10" s="3">
        <v>7</v>
      </c>
      <c r="P10" s="2">
        <f t="shared" si="5"/>
        <v>12</v>
      </c>
      <c r="Q10" s="3"/>
      <c r="R10" s="2">
        <f t="shared" si="6"/>
        <v>0</v>
      </c>
      <c r="S10" s="3"/>
      <c r="T10" s="2">
        <f t="shared" si="7"/>
        <v>0</v>
      </c>
      <c r="U10" s="3"/>
      <c r="V10" s="2">
        <f t="shared" si="8"/>
        <v>0</v>
      </c>
      <c r="W10" s="3">
        <v>12</v>
      </c>
      <c r="X10" s="2">
        <f t="shared" si="9"/>
        <v>7</v>
      </c>
      <c r="Y10" s="3"/>
      <c r="Z10" s="2">
        <f t="shared" si="10"/>
        <v>0</v>
      </c>
      <c r="AA10" s="2" t="s">
        <v>30</v>
      </c>
      <c r="AB10" s="2" t="s">
        <v>93</v>
      </c>
      <c r="AC10" s="2" t="s">
        <v>33</v>
      </c>
    </row>
    <row r="11" spans="1:29" ht="15">
      <c r="A11" s="2">
        <v>6</v>
      </c>
      <c r="B11" s="2">
        <v>11</v>
      </c>
      <c r="C11" s="2" t="s">
        <v>84</v>
      </c>
      <c r="D11" s="2" t="s">
        <v>19</v>
      </c>
      <c r="E11" s="2" t="s">
        <v>106</v>
      </c>
      <c r="F11" s="2">
        <f t="shared" si="0"/>
        <v>63</v>
      </c>
      <c r="G11" s="3"/>
      <c r="H11" s="2">
        <f t="shared" si="1"/>
        <v>0</v>
      </c>
      <c r="I11" s="3">
        <v>2</v>
      </c>
      <c r="J11" s="2">
        <f t="shared" si="2"/>
        <v>20</v>
      </c>
      <c r="K11" s="3">
        <v>2</v>
      </c>
      <c r="L11" s="2">
        <f t="shared" si="3"/>
        <v>20</v>
      </c>
      <c r="M11" s="3"/>
      <c r="N11" s="2">
        <f t="shared" si="4"/>
        <v>0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>
        <v>1</v>
      </c>
      <c r="X11" s="2">
        <f t="shared" si="9"/>
        <v>23</v>
      </c>
      <c r="Y11" s="3"/>
      <c r="Z11" s="2">
        <f t="shared" si="10"/>
        <v>0</v>
      </c>
      <c r="AA11" s="2" t="s">
        <v>107</v>
      </c>
      <c r="AB11" s="2" t="s">
        <v>108</v>
      </c>
      <c r="AC11" s="2" t="s">
        <v>109</v>
      </c>
    </row>
    <row r="12" spans="1:29" ht="15">
      <c r="A12" s="2">
        <v>7</v>
      </c>
      <c r="B12" s="2">
        <v>22</v>
      </c>
      <c r="C12" s="2" t="s">
        <v>84</v>
      </c>
      <c r="D12" s="2" t="s">
        <v>44</v>
      </c>
      <c r="E12" s="2" t="s">
        <v>128</v>
      </c>
      <c r="F12" s="2">
        <f t="shared" si="0"/>
        <v>58</v>
      </c>
      <c r="G12" s="3">
        <v>6</v>
      </c>
      <c r="H12" s="2">
        <f t="shared" si="1"/>
        <v>13</v>
      </c>
      <c r="I12" s="3"/>
      <c r="J12" s="2">
        <f t="shared" si="2"/>
        <v>0</v>
      </c>
      <c r="K12" s="3"/>
      <c r="L12" s="2">
        <f t="shared" si="3"/>
        <v>0</v>
      </c>
      <c r="M12" s="3">
        <v>5</v>
      </c>
      <c r="N12" s="2">
        <f t="shared" si="4"/>
        <v>14</v>
      </c>
      <c r="O12" s="3">
        <v>6</v>
      </c>
      <c r="P12" s="2">
        <f t="shared" si="5"/>
        <v>13</v>
      </c>
      <c r="Q12" s="3">
        <v>10</v>
      </c>
      <c r="R12" s="2">
        <f t="shared" si="6"/>
        <v>9</v>
      </c>
      <c r="S12" s="3"/>
      <c r="T12" s="2">
        <f t="shared" si="7"/>
        <v>0</v>
      </c>
      <c r="U12" s="3"/>
      <c r="V12" s="2">
        <f t="shared" si="8"/>
        <v>0</v>
      </c>
      <c r="W12" s="3">
        <v>10</v>
      </c>
      <c r="X12" s="2">
        <f t="shared" si="9"/>
        <v>9</v>
      </c>
      <c r="Y12" s="3"/>
      <c r="Z12" s="2">
        <f t="shared" si="10"/>
        <v>0</v>
      </c>
      <c r="AA12" s="2" t="s">
        <v>129</v>
      </c>
      <c r="AB12" s="2" t="s">
        <v>88</v>
      </c>
      <c r="AC12" s="2"/>
    </row>
    <row r="13" spans="1:29" ht="15">
      <c r="A13" s="2">
        <v>8</v>
      </c>
      <c r="B13" s="2">
        <v>51</v>
      </c>
      <c r="C13" s="2" t="s">
        <v>84</v>
      </c>
      <c r="D13" s="2" t="s">
        <v>62</v>
      </c>
      <c r="E13" s="2" t="s">
        <v>127</v>
      </c>
      <c r="F13" s="2">
        <f t="shared" si="0"/>
        <v>52</v>
      </c>
      <c r="G13" s="3"/>
      <c r="H13" s="2">
        <f t="shared" si="1"/>
        <v>0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>
        <v>4</v>
      </c>
      <c r="P13" s="2">
        <f t="shared" si="5"/>
        <v>16</v>
      </c>
      <c r="Q13" s="3">
        <v>8</v>
      </c>
      <c r="R13" s="2">
        <f t="shared" si="6"/>
        <v>11</v>
      </c>
      <c r="S13" s="3">
        <v>7</v>
      </c>
      <c r="T13" s="2">
        <f t="shared" si="7"/>
        <v>12</v>
      </c>
      <c r="U13" s="3"/>
      <c r="V13" s="2">
        <f t="shared" si="8"/>
        <v>0</v>
      </c>
      <c r="W13" s="3">
        <v>6</v>
      </c>
      <c r="X13" s="2">
        <f t="shared" si="9"/>
        <v>13</v>
      </c>
      <c r="Y13" s="3"/>
      <c r="Z13" s="2">
        <f t="shared" si="10"/>
        <v>0</v>
      </c>
      <c r="AA13" s="2" t="s">
        <v>87</v>
      </c>
      <c r="AB13" s="2"/>
      <c r="AC13" s="2"/>
    </row>
    <row r="14" spans="1:29" ht="15">
      <c r="A14" s="2">
        <v>9</v>
      </c>
      <c r="B14" s="2">
        <v>389</v>
      </c>
      <c r="C14" s="2" t="s">
        <v>84</v>
      </c>
      <c r="D14" s="2" t="s">
        <v>85</v>
      </c>
      <c r="E14" s="2" t="s">
        <v>86</v>
      </c>
      <c r="F14" s="2">
        <f t="shared" si="0"/>
        <v>46</v>
      </c>
      <c r="G14" s="3">
        <v>3</v>
      </c>
      <c r="H14" s="2">
        <f t="shared" si="1"/>
        <v>18</v>
      </c>
      <c r="I14" s="3">
        <v>7</v>
      </c>
      <c r="J14" s="2">
        <f t="shared" si="2"/>
        <v>12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>
        <v>4</v>
      </c>
      <c r="R14" s="2">
        <f t="shared" si="6"/>
        <v>16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87</v>
      </c>
      <c r="AB14" s="2" t="s">
        <v>88</v>
      </c>
      <c r="AC14" s="2" t="s">
        <v>89</v>
      </c>
    </row>
    <row r="15" spans="1:29" ht="15">
      <c r="A15" s="2">
        <v>10</v>
      </c>
      <c r="B15" s="2">
        <v>28</v>
      </c>
      <c r="C15" s="2" t="s">
        <v>84</v>
      </c>
      <c r="D15" s="2" t="s">
        <v>90</v>
      </c>
      <c r="E15" s="2" t="s">
        <v>91</v>
      </c>
      <c r="F15" s="2">
        <f t="shared" si="0"/>
        <v>40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6</v>
      </c>
      <c r="R15" s="2">
        <f t="shared" si="6"/>
        <v>13</v>
      </c>
      <c r="S15" s="3">
        <v>4</v>
      </c>
      <c r="T15" s="2">
        <f t="shared" si="7"/>
        <v>16</v>
      </c>
      <c r="U15" s="3"/>
      <c r="V15" s="2">
        <f t="shared" si="8"/>
        <v>0</v>
      </c>
      <c r="W15" s="3">
        <v>8</v>
      </c>
      <c r="X15" s="2">
        <f t="shared" si="9"/>
        <v>11</v>
      </c>
      <c r="Y15" s="3"/>
      <c r="Z15" s="2">
        <f t="shared" si="10"/>
        <v>0</v>
      </c>
      <c r="AA15" s="2" t="s">
        <v>92</v>
      </c>
      <c r="AB15" s="2" t="s">
        <v>93</v>
      </c>
      <c r="AC15" s="2"/>
    </row>
    <row r="16" spans="1:29" ht="15">
      <c r="A16" s="2">
        <v>11</v>
      </c>
      <c r="B16" s="2">
        <v>233</v>
      </c>
      <c r="C16" s="2" t="s">
        <v>84</v>
      </c>
      <c r="D16" s="2" t="s">
        <v>114</v>
      </c>
      <c r="E16" s="2" t="s">
        <v>115</v>
      </c>
      <c r="F16" s="2">
        <f t="shared" si="0"/>
        <v>38</v>
      </c>
      <c r="G16" s="3"/>
      <c r="H16" s="2">
        <f t="shared" si="1"/>
        <v>0</v>
      </c>
      <c r="I16" s="3"/>
      <c r="J16" s="2">
        <f t="shared" si="2"/>
        <v>0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>
        <v>2</v>
      </c>
      <c r="R16" s="2">
        <f t="shared" si="6"/>
        <v>20</v>
      </c>
      <c r="S16" s="3"/>
      <c r="T16" s="2">
        <f t="shared" si="7"/>
        <v>0</v>
      </c>
      <c r="U16" s="3"/>
      <c r="V16" s="2">
        <f t="shared" si="8"/>
        <v>0</v>
      </c>
      <c r="W16" s="3">
        <v>3</v>
      </c>
      <c r="X16" s="2">
        <f t="shared" si="9"/>
        <v>18</v>
      </c>
      <c r="Y16" s="3"/>
      <c r="Z16" s="2">
        <f t="shared" si="10"/>
        <v>0</v>
      </c>
      <c r="AA16" s="2" t="s">
        <v>116</v>
      </c>
      <c r="AB16" s="2" t="s">
        <v>93</v>
      </c>
      <c r="AC16" s="2"/>
    </row>
    <row r="17" spans="1:29" ht="15">
      <c r="A17" s="2">
        <v>12</v>
      </c>
      <c r="B17" s="2">
        <v>41</v>
      </c>
      <c r="C17" s="2" t="s">
        <v>84</v>
      </c>
      <c r="D17" s="2" t="s">
        <v>117</v>
      </c>
      <c r="E17" s="2" t="s">
        <v>118</v>
      </c>
      <c r="F17" s="2">
        <f t="shared" si="0"/>
        <v>27</v>
      </c>
      <c r="G17" s="3"/>
      <c r="H17" s="2">
        <f t="shared" si="1"/>
        <v>0</v>
      </c>
      <c r="I17" s="3"/>
      <c r="J17" s="2">
        <f t="shared" si="2"/>
        <v>0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>
        <v>11</v>
      </c>
      <c r="R17" s="2">
        <f t="shared" si="6"/>
        <v>8</v>
      </c>
      <c r="S17" s="3">
        <v>8</v>
      </c>
      <c r="T17" s="2">
        <f t="shared" si="7"/>
        <v>11</v>
      </c>
      <c r="U17" s="3"/>
      <c r="V17" s="2">
        <f t="shared" si="8"/>
        <v>0</v>
      </c>
      <c r="W17" s="3">
        <v>11</v>
      </c>
      <c r="X17" s="2">
        <f t="shared" si="9"/>
        <v>8</v>
      </c>
      <c r="Y17" s="3"/>
      <c r="Z17" s="2">
        <f t="shared" si="10"/>
        <v>0</v>
      </c>
      <c r="AA17" s="2" t="s">
        <v>119</v>
      </c>
      <c r="AB17" s="2" t="s">
        <v>88</v>
      </c>
      <c r="AC17" s="2"/>
    </row>
    <row r="18" spans="1:29" ht="15">
      <c r="A18" s="2">
        <v>13</v>
      </c>
      <c r="B18" s="2">
        <v>563</v>
      </c>
      <c r="C18" s="2" t="s">
        <v>84</v>
      </c>
      <c r="D18" s="2" t="s">
        <v>44</v>
      </c>
      <c r="E18" s="2" t="s">
        <v>130</v>
      </c>
      <c r="F18" s="2">
        <f t="shared" si="0"/>
        <v>23</v>
      </c>
      <c r="G18" s="3"/>
      <c r="H18" s="2">
        <f t="shared" si="1"/>
        <v>0</v>
      </c>
      <c r="I18" s="3"/>
      <c r="J18" s="2">
        <f t="shared" si="2"/>
        <v>0</v>
      </c>
      <c r="K18" s="3">
        <v>8</v>
      </c>
      <c r="L18" s="2">
        <f t="shared" si="3"/>
        <v>11</v>
      </c>
      <c r="M18" s="3"/>
      <c r="N18" s="2">
        <f t="shared" si="4"/>
        <v>0</v>
      </c>
      <c r="O18" s="3"/>
      <c r="P18" s="2">
        <f t="shared" si="5"/>
        <v>0</v>
      </c>
      <c r="Q18" s="3">
        <v>7</v>
      </c>
      <c r="R18" s="2">
        <f t="shared" si="6"/>
        <v>12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 t="s">
        <v>131</v>
      </c>
      <c r="AB18" s="2" t="s">
        <v>132</v>
      </c>
      <c r="AC18" s="2"/>
    </row>
    <row r="19" spans="1:29" ht="15">
      <c r="A19" s="2">
        <v>14</v>
      </c>
      <c r="B19" s="2">
        <v>32</v>
      </c>
      <c r="C19" s="2" t="s">
        <v>84</v>
      </c>
      <c r="D19" s="2" t="s">
        <v>19</v>
      </c>
      <c r="E19" s="2" t="s">
        <v>29</v>
      </c>
      <c r="F19" s="2">
        <f t="shared" si="0"/>
        <v>18</v>
      </c>
      <c r="G19" s="3" t="s">
        <v>82</v>
      </c>
      <c r="H19" s="2">
        <f t="shared" si="1"/>
        <v>0</v>
      </c>
      <c r="I19" s="3">
        <v>3</v>
      </c>
      <c r="J19" s="2">
        <f t="shared" si="2"/>
        <v>18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30</v>
      </c>
      <c r="AB19" s="2"/>
      <c r="AC19" s="2" t="s">
        <v>33</v>
      </c>
    </row>
    <row r="20" spans="1:29" ht="15">
      <c r="A20" s="2">
        <v>15</v>
      </c>
      <c r="B20" s="2">
        <v>44</v>
      </c>
      <c r="C20" s="2" t="s">
        <v>84</v>
      </c>
      <c r="D20" s="2" t="s">
        <v>110</v>
      </c>
      <c r="E20" s="2" t="s">
        <v>120</v>
      </c>
      <c r="F20" s="2">
        <f t="shared" si="0"/>
        <v>18</v>
      </c>
      <c r="G20" s="3"/>
      <c r="H20" s="2">
        <f t="shared" si="1"/>
        <v>0</v>
      </c>
      <c r="I20" s="3"/>
      <c r="J20" s="2">
        <f t="shared" si="2"/>
        <v>0</v>
      </c>
      <c r="K20" s="3">
        <v>3</v>
      </c>
      <c r="L20" s="2">
        <f t="shared" si="3"/>
        <v>18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121</v>
      </c>
      <c r="AB20" s="2" t="s">
        <v>88</v>
      </c>
      <c r="AC20" s="2"/>
    </row>
    <row r="21" spans="1:29" ht="15">
      <c r="A21" s="2">
        <v>16</v>
      </c>
      <c r="B21" s="2">
        <v>33</v>
      </c>
      <c r="C21" s="2" t="s">
        <v>84</v>
      </c>
      <c r="D21" s="2" t="s">
        <v>94</v>
      </c>
      <c r="E21" s="2" t="s">
        <v>95</v>
      </c>
      <c r="F21" s="2">
        <f t="shared" si="0"/>
        <v>13</v>
      </c>
      <c r="G21" s="3"/>
      <c r="H21" s="2">
        <f t="shared" si="1"/>
        <v>0</v>
      </c>
      <c r="I21" s="3">
        <v>6</v>
      </c>
      <c r="J21" s="2">
        <f t="shared" si="2"/>
        <v>13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96</v>
      </c>
      <c r="AB21" s="2" t="s">
        <v>93</v>
      </c>
      <c r="AC21" s="2"/>
    </row>
    <row r="22" spans="1:29" ht="15">
      <c r="A22" s="2">
        <v>17</v>
      </c>
      <c r="B22" s="2">
        <v>11</v>
      </c>
      <c r="C22" s="2" t="s">
        <v>84</v>
      </c>
      <c r="D22" s="2" t="s">
        <v>44</v>
      </c>
      <c r="E22" s="2" t="s">
        <v>45</v>
      </c>
      <c r="F22" s="2">
        <f t="shared" si="0"/>
        <v>13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>
        <v>6</v>
      </c>
      <c r="T22" s="2">
        <f t="shared" si="7"/>
        <v>13</v>
      </c>
      <c r="U22" s="3"/>
      <c r="V22" s="2">
        <f t="shared" si="8"/>
        <v>0</v>
      </c>
      <c r="W22" s="3"/>
      <c r="X22" s="2">
        <f t="shared" si="9"/>
        <v>0</v>
      </c>
      <c r="Y22" s="3"/>
      <c r="Z22" s="2">
        <f t="shared" si="10"/>
        <v>0</v>
      </c>
      <c r="AA22" s="2" t="s">
        <v>46</v>
      </c>
      <c r="AB22" s="2" t="s">
        <v>88</v>
      </c>
      <c r="AC22" s="2" t="s">
        <v>47</v>
      </c>
    </row>
    <row r="23" spans="1:29" ht="15">
      <c r="A23" s="2">
        <v>18</v>
      </c>
      <c r="B23" s="2">
        <v>94</v>
      </c>
      <c r="C23" s="2" t="s">
        <v>84</v>
      </c>
      <c r="D23" s="2" t="s">
        <v>122</v>
      </c>
      <c r="E23" s="2" t="s">
        <v>123</v>
      </c>
      <c r="F23" s="2">
        <f t="shared" si="0"/>
        <v>12</v>
      </c>
      <c r="G23" s="3"/>
      <c r="H23" s="2">
        <f t="shared" si="1"/>
        <v>0</v>
      </c>
      <c r="I23" s="3"/>
      <c r="J23" s="2">
        <f t="shared" si="2"/>
        <v>0</v>
      </c>
      <c r="K23" s="3">
        <v>7</v>
      </c>
      <c r="L23" s="2">
        <f t="shared" si="3"/>
        <v>12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124</v>
      </c>
      <c r="AB23" s="2" t="s">
        <v>125</v>
      </c>
      <c r="AC23" s="2" t="s">
        <v>126</v>
      </c>
    </row>
    <row r="24" spans="1:29" ht="15">
      <c r="A24" s="2">
        <v>19</v>
      </c>
      <c r="B24" s="2">
        <v>16</v>
      </c>
      <c r="C24" s="2" t="s">
        <v>84</v>
      </c>
      <c r="D24" s="2" t="s">
        <v>65</v>
      </c>
      <c r="E24" s="2" t="s">
        <v>136</v>
      </c>
      <c r="F24" s="2">
        <f t="shared" si="0"/>
        <v>10</v>
      </c>
      <c r="G24" s="3"/>
      <c r="H24" s="2">
        <f t="shared" si="1"/>
        <v>0</v>
      </c>
      <c r="I24" s="3"/>
      <c r="J24" s="2">
        <f t="shared" si="2"/>
        <v>0</v>
      </c>
      <c r="K24" s="3"/>
      <c r="L24" s="2">
        <f t="shared" si="3"/>
        <v>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>
        <v>9</v>
      </c>
      <c r="X24" s="2">
        <f t="shared" si="9"/>
        <v>10</v>
      </c>
      <c r="Y24" s="3"/>
      <c r="Z24" s="2">
        <f t="shared" si="10"/>
        <v>0</v>
      </c>
      <c r="AA24" s="2" t="s">
        <v>137</v>
      </c>
      <c r="AB24" s="2" t="s">
        <v>88</v>
      </c>
      <c r="AC24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11</v>
      </c>
      <c r="C6" s="2" t="s">
        <v>13</v>
      </c>
      <c r="D6" s="2" t="s">
        <v>41</v>
      </c>
      <c r="E6" s="2" t="s">
        <v>42</v>
      </c>
      <c r="F6" s="2">
        <f aca="true" t="shared" si="0" ref="F6:F24">H6+J6+L6+N6+P6+R6+T6+V6+X6+Z6</f>
        <v>135</v>
      </c>
      <c r="G6" s="3">
        <v>1</v>
      </c>
      <c r="H6" s="2">
        <f aca="true" t="shared" si="1" ref="H6:H24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/>
      <c r="J6" s="2">
        <f aca="true" t="shared" si="2" ref="J6:J24">IF($I6=1,23,IF($I6=2,20,IF($I6=3,18,IF($I6=4,16,IF($I6=5,14,IF($I6=6,13,IF($I6=7,12,IF($I6=8,11,0))))))))+IF($I6=9,10,IF($I6=10,9,IF($I6=11,8,IF($I6=12,7,IF($I6=13,6,IF($I6=14,5,IF($I6=15,4,0)))))))+IF($I6=16,3,IF($I6=17,2,IF($I6=18,1,0)))</f>
        <v>0</v>
      </c>
      <c r="K6" s="3">
        <v>1</v>
      </c>
      <c r="L6" s="2">
        <f aca="true" t="shared" si="3" ref="L6:L24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>
        <v>2</v>
      </c>
      <c r="N6" s="2">
        <f aca="true" t="shared" si="4" ref="N6:N24">IF($M6=1,23,IF($M6=2,20,IF($M6=3,18,IF($M6=4,16,IF($M6=5,14,IF($M6=6,13,IF($M6=7,12,IF($M6=8,11,0))))))))+IF($M6=9,10,IF($M6=10,9,IF($M6=11,8,IF($M6=12,7,IF($M6=13,6,IF($M6=14,5,IF($M6=15,4,0)))))))+IF($M6=16,3,IF($M6=17,2,IF($M6=18,1,0)))</f>
        <v>20</v>
      </c>
      <c r="O6" s="3">
        <v>1</v>
      </c>
      <c r="P6" s="2">
        <f aca="true" t="shared" si="5" ref="P6:P24"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/>
      <c r="R6" s="2">
        <f aca="true" t="shared" si="6" ref="R6:R24">IF($Q6=1,23,IF($Q6=2,20,IF($Q6=3,18,IF($Q6=4,16,IF($Q6=5,14,IF($Q6=6,13,IF($Q6=7,12,IF($Q6=8,11,0))))))))+IF($Q6=9,10,IF($Q6=10,9,IF($Q6=11,8,IF($Q6=12,7,IF($Q6=13,6,IF($Q6=14,5,IF($Q6=15,4,0)))))))+IF($Q6=16,3,IF($Q6=17,2,IF($Q6=18,1,0)))</f>
        <v>0</v>
      </c>
      <c r="S6" s="3">
        <v>1</v>
      </c>
      <c r="T6" s="2">
        <f aca="true" t="shared" si="7" ref="T6:T24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4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24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24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21</v>
      </c>
      <c r="AB6" s="2" t="s">
        <v>32</v>
      </c>
      <c r="AC6" s="2" t="s">
        <v>43</v>
      </c>
    </row>
    <row r="7" spans="1:29" ht="15">
      <c r="A7" s="2">
        <v>2</v>
      </c>
      <c r="B7" s="2">
        <v>32</v>
      </c>
      <c r="C7" s="2" t="s">
        <v>13</v>
      </c>
      <c r="D7" s="2" t="s">
        <v>19</v>
      </c>
      <c r="E7" s="2" t="s">
        <v>29</v>
      </c>
      <c r="F7" s="2">
        <f t="shared" si="0"/>
        <v>94</v>
      </c>
      <c r="G7" s="3">
        <v>2</v>
      </c>
      <c r="H7" s="2">
        <f t="shared" si="1"/>
        <v>20</v>
      </c>
      <c r="I7" s="3"/>
      <c r="J7" s="2">
        <f t="shared" si="2"/>
        <v>0</v>
      </c>
      <c r="K7" s="3">
        <v>3</v>
      </c>
      <c r="L7" s="2">
        <f t="shared" si="3"/>
        <v>18</v>
      </c>
      <c r="M7" s="3">
        <v>3</v>
      </c>
      <c r="N7" s="2">
        <f t="shared" si="4"/>
        <v>18</v>
      </c>
      <c r="O7" s="3">
        <v>2</v>
      </c>
      <c r="P7" s="2">
        <f t="shared" si="5"/>
        <v>20</v>
      </c>
      <c r="Q7" s="3"/>
      <c r="R7" s="2">
        <f t="shared" si="6"/>
        <v>0</v>
      </c>
      <c r="S7" s="3"/>
      <c r="T7" s="2">
        <f t="shared" si="7"/>
        <v>0</v>
      </c>
      <c r="U7" s="3"/>
      <c r="V7" s="2">
        <f t="shared" si="8"/>
        <v>0</v>
      </c>
      <c r="W7" s="3">
        <v>3</v>
      </c>
      <c r="X7" s="2">
        <f t="shared" si="9"/>
        <v>18</v>
      </c>
      <c r="Y7" s="3"/>
      <c r="Z7" s="2">
        <f t="shared" si="10"/>
        <v>0</v>
      </c>
      <c r="AA7" s="2" t="s">
        <v>30</v>
      </c>
      <c r="AB7" s="2" t="s">
        <v>32</v>
      </c>
      <c r="AC7" s="2" t="s">
        <v>33</v>
      </c>
    </row>
    <row r="8" spans="1:29" ht="15">
      <c r="A8" s="2">
        <v>3</v>
      </c>
      <c r="B8" s="2">
        <v>22</v>
      </c>
      <c r="C8" s="2" t="s">
        <v>13</v>
      </c>
      <c r="D8" s="2" t="s">
        <v>55</v>
      </c>
      <c r="E8" s="2" t="s">
        <v>56</v>
      </c>
      <c r="F8" s="2">
        <f t="shared" si="0"/>
        <v>66</v>
      </c>
      <c r="G8" s="3" t="s">
        <v>82</v>
      </c>
      <c r="H8" s="2">
        <f t="shared" si="1"/>
        <v>0</v>
      </c>
      <c r="I8" s="3"/>
      <c r="J8" s="2">
        <f t="shared" si="2"/>
        <v>0</v>
      </c>
      <c r="K8" s="3">
        <v>5</v>
      </c>
      <c r="L8" s="2">
        <f t="shared" si="3"/>
        <v>14</v>
      </c>
      <c r="M8" s="3">
        <v>1</v>
      </c>
      <c r="N8" s="2">
        <f t="shared" si="4"/>
        <v>23</v>
      </c>
      <c r="O8" s="3">
        <v>3</v>
      </c>
      <c r="P8" s="2">
        <f t="shared" si="5"/>
        <v>18</v>
      </c>
      <c r="Q8" s="3"/>
      <c r="R8" s="2">
        <f t="shared" si="6"/>
        <v>0</v>
      </c>
      <c r="S8" s="3">
        <v>8</v>
      </c>
      <c r="T8" s="2">
        <f t="shared" si="7"/>
        <v>11</v>
      </c>
      <c r="U8" s="3"/>
      <c r="V8" s="2">
        <f t="shared" si="8"/>
        <v>0</v>
      </c>
      <c r="W8" s="3"/>
      <c r="X8" s="2">
        <f t="shared" si="9"/>
        <v>0</v>
      </c>
      <c r="Y8" s="3"/>
      <c r="Z8" s="2">
        <f t="shared" si="10"/>
        <v>0</v>
      </c>
      <c r="AA8" s="2" t="s">
        <v>57</v>
      </c>
      <c r="AB8" s="2" t="s">
        <v>32</v>
      </c>
      <c r="AC8" s="2" t="s">
        <v>58</v>
      </c>
    </row>
    <row r="9" spans="1:29" ht="15">
      <c r="A9" s="2">
        <v>4</v>
      </c>
      <c r="B9" s="2">
        <v>32</v>
      </c>
      <c r="C9" s="2" t="s">
        <v>13</v>
      </c>
      <c r="D9" s="2" t="s">
        <v>28</v>
      </c>
      <c r="E9" s="2" t="s">
        <v>29</v>
      </c>
      <c r="F9" s="2">
        <f t="shared" si="0"/>
        <v>59</v>
      </c>
      <c r="G9" s="3"/>
      <c r="H9" s="2">
        <f t="shared" si="1"/>
        <v>0</v>
      </c>
      <c r="I9" s="3"/>
      <c r="J9" s="2">
        <f t="shared" si="2"/>
        <v>0</v>
      </c>
      <c r="K9" s="3">
        <v>6</v>
      </c>
      <c r="L9" s="2">
        <f t="shared" si="3"/>
        <v>13</v>
      </c>
      <c r="M9" s="3">
        <v>5</v>
      </c>
      <c r="N9" s="2">
        <f t="shared" si="4"/>
        <v>14</v>
      </c>
      <c r="O9" s="3">
        <v>4</v>
      </c>
      <c r="P9" s="2">
        <f t="shared" si="5"/>
        <v>16</v>
      </c>
      <c r="Q9" s="3"/>
      <c r="R9" s="2">
        <f t="shared" si="6"/>
        <v>0</v>
      </c>
      <c r="S9" s="3"/>
      <c r="T9" s="2">
        <f t="shared" si="7"/>
        <v>0</v>
      </c>
      <c r="U9" s="3"/>
      <c r="V9" s="2">
        <f t="shared" si="8"/>
        <v>0</v>
      </c>
      <c r="W9" s="3">
        <v>4</v>
      </c>
      <c r="X9" s="2">
        <f t="shared" si="9"/>
        <v>16</v>
      </c>
      <c r="Y9" s="3"/>
      <c r="Z9" s="2">
        <f t="shared" si="10"/>
        <v>0</v>
      </c>
      <c r="AA9" s="2" t="s">
        <v>30</v>
      </c>
      <c r="AB9" s="2"/>
      <c r="AC9" s="2" t="s">
        <v>31</v>
      </c>
    </row>
    <row r="10" spans="1:29" ht="15">
      <c r="A10" s="2">
        <v>5</v>
      </c>
      <c r="B10" s="2">
        <v>81</v>
      </c>
      <c r="C10" s="2" t="s">
        <v>13</v>
      </c>
      <c r="D10" s="2" t="s">
        <v>38</v>
      </c>
      <c r="E10" s="2" t="s">
        <v>39</v>
      </c>
      <c r="F10" s="2">
        <f t="shared" si="0"/>
        <v>50</v>
      </c>
      <c r="G10" s="3"/>
      <c r="H10" s="2">
        <f t="shared" si="1"/>
        <v>0</v>
      </c>
      <c r="I10" s="3"/>
      <c r="J10" s="2">
        <f t="shared" si="2"/>
        <v>0</v>
      </c>
      <c r="K10" s="3">
        <v>4</v>
      </c>
      <c r="L10" s="2">
        <f t="shared" si="3"/>
        <v>16</v>
      </c>
      <c r="M10" s="3">
        <v>4</v>
      </c>
      <c r="N10" s="2">
        <f t="shared" si="4"/>
        <v>16</v>
      </c>
      <c r="O10" s="3"/>
      <c r="P10" s="2">
        <f t="shared" si="5"/>
        <v>0</v>
      </c>
      <c r="Q10" s="3"/>
      <c r="R10" s="2">
        <f t="shared" si="6"/>
        <v>0</v>
      </c>
      <c r="S10" s="3">
        <v>3</v>
      </c>
      <c r="T10" s="2">
        <f t="shared" si="7"/>
        <v>18</v>
      </c>
      <c r="U10" s="3"/>
      <c r="V10" s="2">
        <f t="shared" si="8"/>
        <v>0</v>
      </c>
      <c r="W10" s="3"/>
      <c r="X10" s="2">
        <f t="shared" si="9"/>
        <v>0</v>
      </c>
      <c r="Y10" s="3"/>
      <c r="Z10" s="2">
        <f t="shared" si="10"/>
        <v>0</v>
      </c>
      <c r="AA10" s="2" t="s">
        <v>40</v>
      </c>
      <c r="AB10" s="2" t="s">
        <v>17</v>
      </c>
      <c r="AC10" s="2"/>
    </row>
    <row r="11" spans="1:29" ht="15">
      <c r="A11" s="2">
        <v>6</v>
      </c>
      <c r="B11" s="2">
        <v>14</v>
      </c>
      <c r="C11" s="2" t="s">
        <v>13</v>
      </c>
      <c r="D11" s="2" t="s">
        <v>34</v>
      </c>
      <c r="E11" s="2" t="s">
        <v>35</v>
      </c>
      <c r="F11" s="2">
        <f t="shared" si="0"/>
        <v>38</v>
      </c>
      <c r="G11" s="3" t="s">
        <v>82</v>
      </c>
      <c r="H11" s="2">
        <f t="shared" si="1"/>
        <v>0</v>
      </c>
      <c r="I11" s="3"/>
      <c r="J11" s="2">
        <f t="shared" si="2"/>
        <v>0</v>
      </c>
      <c r="K11" s="3"/>
      <c r="L11" s="2">
        <f t="shared" si="3"/>
        <v>0</v>
      </c>
      <c r="M11" s="3">
        <v>6</v>
      </c>
      <c r="N11" s="2">
        <f t="shared" si="4"/>
        <v>13</v>
      </c>
      <c r="O11" s="3">
        <v>6</v>
      </c>
      <c r="P11" s="2">
        <f t="shared" si="5"/>
        <v>13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>
        <v>7</v>
      </c>
      <c r="X11" s="2">
        <f t="shared" si="9"/>
        <v>12</v>
      </c>
      <c r="Y11" s="3"/>
      <c r="Z11" s="2">
        <f t="shared" si="10"/>
        <v>0</v>
      </c>
      <c r="AA11" s="2" t="s">
        <v>36</v>
      </c>
      <c r="AB11" s="2" t="s">
        <v>26</v>
      </c>
      <c r="AC11" s="2" t="s">
        <v>37</v>
      </c>
    </row>
    <row r="12" spans="1:29" ht="15">
      <c r="A12" s="2">
        <v>7</v>
      </c>
      <c r="B12" s="2">
        <v>5</v>
      </c>
      <c r="C12" s="2" t="s">
        <v>13</v>
      </c>
      <c r="D12" s="2" t="s">
        <v>23</v>
      </c>
      <c r="E12" s="2" t="s">
        <v>24</v>
      </c>
      <c r="F12" s="2">
        <f t="shared" si="0"/>
        <v>36</v>
      </c>
      <c r="G12" s="3"/>
      <c r="H12" s="2">
        <f t="shared" si="1"/>
        <v>0</v>
      </c>
      <c r="I12" s="3"/>
      <c r="J12" s="2">
        <f t="shared" si="2"/>
        <v>0</v>
      </c>
      <c r="K12" s="3">
        <v>2</v>
      </c>
      <c r="L12" s="2">
        <f t="shared" si="3"/>
        <v>20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>
        <v>4</v>
      </c>
      <c r="T12" s="2">
        <f t="shared" si="7"/>
        <v>16</v>
      </c>
      <c r="U12" s="3"/>
      <c r="V12" s="2">
        <f t="shared" si="8"/>
        <v>0</v>
      </c>
      <c r="W12" s="3"/>
      <c r="X12" s="2">
        <f t="shared" si="9"/>
        <v>0</v>
      </c>
      <c r="Y12" s="3"/>
      <c r="Z12" s="2">
        <f t="shared" si="10"/>
        <v>0</v>
      </c>
      <c r="AA12" s="2" t="s">
        <v>25</v>
      </c>
      <c r="AB12" s="2" t="s">
        <v>26</v>
      </c>
      <c r="AC12" s="2" t="s">
        <v>27</v>
      </c>
    </row>
    <row r="13" spans="1:29" ht="15">
      <c r="A13" s="2">
        <v>8</v>
      </c>
      <c r="B13" s="2">
        <v>72</v>
      </c>
      <c r="C13" s="2" t="s">
        <v>13</v>
      </c>
      <c r="D13" s="2" t="s">
        <v>62</v>
      </c>
      <c r="E13" s="2" t="s">
        <v>63</v>
      </c>
      <c r="F13" s="2">
        <f t="shared" si="0"/>
        <v>36</v>
      </c>
      <c r="G13" s="3"/>
      <c r="H13" s="2">
        <f t="shared" si="1"/>
        <v>0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>
        <v>5</v>
      </c>
      <c r="P13" s="2">
        <f t="shared" si="5"/>
        <v>14</v>
      </c>
      <c r="Q13" s="3"/>
      <c r="R13" s="2">
        <f t="shared" si="6"/>
        <v>0</v>
      </c>
      <c r="S13" s="3">
        <v>10</v>
      </c>
      <c r="T13" s="2">
        <f t="shared" si="7"/>
        <v>9</v>
      </c>
      <c r="U13" s="3"/>
      <c r="V13" s="2">
        <f t="shared" si="8"/>
        <v>0</v>
      </c>
      <c r="W13" s="3">
        <v>6</v>
      </c>
      <c r="X13" s="2">
        <f t="shared" si="9"/>
        <v>13</v>
      </c>
      <c r="Y13" s="3"/>
      <c r="Z13" s="2">
        <f t="shared" si="10"/>
        <v>0</v>
      </c>
      <c r="AA13" s="2"/>
      <c r="AB13" s="2" t="s">
        <v>17</v>
      </c>
      <c r="AC13" s="2" t="s">
        <v>64</v>
      </c>
    </row>
    <row r="14" spans="1:29" ht="15">
      <c r="A14" s="2">
        <v>9</v>
      </c>
      <c r="B14" s="2">
        <v>97</v>
      </c>
      <c r="C14" s="2" t="s">
        <v>13</v>
      </c>
      <c r="D14" s="2" t="s">
        <v>48</v>
      </c>
      <c r="E14" s="2" t="s">
        <v>49</v>
      </c>
      <c r="F14" s="2">
        <f t="shared" si="0"/>
        <v>20</v>
      </c>
      <c r="G14" s="3"/>
      <c r="H14" s="2">
        <f t="shared" si="1"/>
        <v>0</v>
      </c>
      <c r="I14" s="3"/>
      <c r="J14" s="2">
        <f t="shared" si="2"/>
        <v>0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>
        <v>2</v>
      </c>
      <c r="T14" s="2">
        <f t="shared" si="7"/>
        <v>20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25</v>
      </c>
      <c r="AB14" s="2" t="s">
        <v>26</v>
      </c>
      <c r="AC14" s="2" t="s">
        <v>50</v>
      </c>
    </row>
    <row r="15" spans="1:29" ht="15">
      <c r="A15" s="2">
        <v>10</v>
      </c>
      <c r="B15" s="2">
        <v>9</v>
      </c>
      <c r="C15" s="2" t="s">
        <v>13</v>
      </c>
      <c r="D15" s="2" t="s">
        <v>79</v>
      </c>
      <c r="E15" s="2" t="s">
        <v>80</v>
      </c>
      <c r="F15" s="2">
        <f t="shared" si="0"/>
        <v>20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>
        <v>2</v>
      </c>
      <c r="X15" s="2">
        <f t="shared" si="9"/>
        <v>20</v>
      </c>
      <c r="Y15" s="3"/>
      <c r="Z15" s="2">
        <f t="shared" si="10"/>
        <v>0</v>
      </c>
      <c r="AA15" s="2"/>
      <c r="AB15" s="2" t="s">
        <v>32</v>
      </c>
      <c r="AC15" s="2" t="s">
        <v>81</v>
      </c>
    </row>
    <row r="16" spans="1:29" ht="15">
      <c r="A16" s="2">
        <v>11</v>
      </c>
      <c r="B16" s="2">
        <v>19</v>
      </c>
      <c r="C16" s="2" t="s">
        <v>13</v>
      </c>
      <c r="D16" s="2" t="s">
        <v>14</v>
      </c>
      <c r="E16" s="2" t="s">
        <v>15</v>
      </c>
      <c r="F16" s="2">
        <f t="shared" si="0"/>
        <v>14</v>
      </c>
      <c r="G16" s="3"/>
      <c r="H16" s="2">
        <f t="shared" si="1"/>
        <v>0</v>
      </c>
      <c r="I16" s="3"/>
      <c r="J16" s="2">
        <f t="shared" si="2"/>
        <v>0</v>
      </c>
      <c r="K16" s="3"/>
      <c r="L16" s="2">
        <f t="shared" si="3"/>
        <v>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 t="s">
        <v>82</v>
      </c>
      <c r="T16" s="2">
        <f t="shared" si="7"/>
        <v>0</v>
      </c>
      <c r="U16" s="3"/>
      <c r="V16" s="2">
        <f t="shared" si="8"/>
        <v>0</v>
      </c>
      <c r="W16" s="3">
        <v>5</v>
      </c>
      <c r="X16" s="2">
        <f t="shared" si="9"/>
        <v>14</v>
      </c>
      <c r="Y16" s="3"/>
      <c r="Z16" s="2">
        <f t="shared" si="10"/>
        <v>0</v>
      </c>
      <c r="AA16" s="2" t="s">
        <v>16</v>
      </c>
      <c r="AB16" s="2" t="s">
        <v>17</v>
      </c>
      <c r="AC16" s="2" t="s">
        <v>18</v>
      </c>
    </row>
    <row r="17" spans="1:29" ht="15">
      <c r="A17" s="2">
        <v>12</v>
      </c>
      <c r="B17" s="2">
        <v>7</v>
      </c>
      <c r="C17" s="2" t="s">
        <v>13</v>
      </c>
      <c r="D17" s="2" t="s">
        <v>51</v>
      </c>
      <c r="E17" s="2" t="s">
        <v>52</v>
      </c>
      <c r="F17" s="2">
        <f t="shared" si="0"/>
        <v>14</v>
      </c>
      <c r="G17" s="3"/>
      <c r="H17" s="2">
        <f t="shared" si="1"/>
        <v>0</v>
      </c>
      <c r="I17" s="3"/>
      <c r="J17" s="2">
        <f t="shared" si="2"/>
        <v>0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>
        <v>5</v>
      </c>
      <c r="T17" s="2">
        <f t="shared" si="7"/>
        <v>14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53</v>
      </c>
      <c r="AB17" s="2" t="s">
        <v>32</v>
      </c>
      <c r="AC17" s="2" t="s">
        <v>54</v>
      </c>
    </row>
    <row r="18" spans="1:29" ht="15">
      <c r="A18" s="2">
        <v>13</v>
      </c>
      <c r="B18" s="2">
        <v>6</v>
      </c>
      <c r="C18" s="2" t="s">
        <v>13</v>
      </c>
      <c r="D18" s="2" t="s">
        <v>67</v>
      </c>
      <c r="E18" s="2" t="s">
        <v>68</v>
      </c>
      <c r="F18" s="2">
        <f t="shared" si="0"/>
        <v>13</v>
      </c>
      <c r="G18" s="3"/>
      <c r="H18" s="2">
        <f t="shared" si="1"/>
        <v>0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>
        <v>6</v>
      </c>
      <c r="T18" s="2">
        <f t="shared" si="7"/>
        <v>13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 t="s">
        <v>69</v>
      </c>
      <c r="AB18" s="2"/>
      <c r="AC18" s="2" t="s">
        <v>70</v>
      </c>
    </row>
    <row r="19" spans="1:29" ht="15">
      <c r="A19" s="2">
        <v>14</v>
      </c>
      <c r="B19" s="2">
        <v>38</v>
      </c>
      <c r="C19" s="2" t="s">
        <v>13</v>
      </c>
      <c r="D19" s="2" t="s">
        <v>59</v>
      </c>
      <c r="E19" s="2" t="s">
        <v>60</v>
      </c>
      <c r="F19" s="2">
        <f t="shared" si="0"/>
        <v>12</v>
      </c>
      <c r="G19" s="3"/>
      <c r="H19" s="2">
        <f t="shared" si="1"/>
        <v>0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>
        <v>7</v>
      </c>
      <c r="T19" s="2">
        <f t="shared" si="7"/>
        <v>12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61</v>
      </c>
      <c r="AB19" s="2" t="s">
        <v>17</v>
      </c>
      <c r="AC19" s="2"/>
    </row>
    <row r="20" spans="1:29" ht="15">
      <c r="A20" s="2">
        <v>15</v>
      </c>
      <c r="B20" s="2">
        <v>15</v>
      </c>
      <c r="C20" s="2" t="s">
        <v>13</v>
      </c>
      <c r="D20" s="2" t="s">
        <v>19</v>
      </c>
      <c r="E20" s="2" t="s">
        <v>20</v>
      </c>
      <c r="F20" s="2">
        <f t="shared" si="0"/>
        <v>10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>
        <v>9</v>
      </c>
      <c r="T20" s="2">
        <f t="shared" si="7"/>
        <v>10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21</v>
      </c>
      <c r="AB20" s="2" t="s">
        <v>22</v>
      </c>
      <c r="AC20" s="2"/>
    </row>
    <row r="21" spans="1:29" ht="15">
      <c r="A21" s="2">
        <v>16</v>
      </c>
      <c r="B21" s="2">
        <v>111</v>
      </c>
      <c r="C21" s="2" t="s">
        <v>13</v>
      </c>
      <c r="D21" s="2" t="s">
        <v>44</v>
      </c>
      <c r="E21" s="2" t="s">
        <v>45</v>
      </c>
      <c r="F21" s="2">
        <f t="shared" si="0"/>
        <v>0</v>
      </c>
      <c r="G21" s="3"/>
      <c r="H21" s="2">
        <f t="shared" si="1"/>
        <v>0</v>
      </c>
      <c r="I21" s="3"/>
      <c r="J21" s="2">
        <f t="shared" si="2"/>
        <v>0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 t="s">
        <v>82</v>
      </c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46</v>
      </c>
      <c r="AB21" s="2" t="s">
        <v>26</v>
      </c>
      <c r="AC21" s="2" t="s">
        <v>47</v>
      </c>
    </row>
    <row r="22" spans="1:29" ht="15">
      <c r="A22" s="2">
        <v>17</v>
      </c>
      <c r="B22" s="2">
        <v>88</v>
      </c>
      <c r="C22" s="2" t="s">
        <v>13</v>
      </c>
      <c r="D22" s="2" t="s">
        <v>65</v>
      </c>
      <c r="E22" s="2" t="s">
        <v>66</v>
      </c>
      <c r="F22" s="2">
        <f t="shared" si="0"/>
        <v>0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 t="s">
        <v>82</v>
      </c>
      <c r="T22" s="2">
        <f t="shared" si="7"/>
        <v>0</v>
      </c>
      <c r="U22" s="3"/>
      <c r="V22" s="2">
        <f t="shared" si="8"/>
        <v>0</v>
      </c>
      <c r="W22" s="3"/>
      <c r="X22" s="2">
        <f t="shared" si="9"/>
        <v>0</v>
      </c>
      <c r="Y22" s="3"/>
      <c r="Z22" s="2">
        <f t="shared" si="10"/>
        <v>0</v>
      </c>
      <c r="AA22" s="2"/>
      <c r="AB22" s="2" t="s">
        <v>17</v>
      </c>
      <c r="AC22" s="2"/>
    </row>
    <row r="23" spans="1:29" ht="15">
      <c r="A23" s="2">
        <v>18</v>
      </c>
      <c r="B23" s="2">
        <v>51</v>
      </c>
      <c r="C23" s="2" t="s">
        <v>13</v>
      </c>
      <c r="D23" s="2" t="s">
        <v>71</v>
      </c>
      <c r="E23" s="2" t="s">
        <v>72</v>
      </c>
      <c r="F23" s="2">
        <f t="shared" si="0"/>
        <v>0</v>
      </c>
      <c r="G23" s="3"/>
      <c r="H23" s="2">
        <f t="shared" si="1"/>
        <v>0</v>
      </c>
      <c r="I23" s="3"/>
      <c r="J23" s="2">
        <f t="shared" si="2"/>
        <v>0</v>
      </c>
      <c r="K23" s="3"/>
      <c r="L23" s="2">
        <f t="shared" si="3"/>
        <v>0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 t="s">
        <v>82</v>
      </c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73</v>
      </c>
      <c r="AB23" s="2" t="s">
        <v>17</v>
      </c>
      <c r="AC23" s="2" t="s">
        <v>74</v>
      </c>
    </row>
    <row r="24" spans="1:29" ht="15">
      <c r="A24" s="2">
        <v>19</v>
      </c>
      <c r="B24" s="2">
        <v>49</v>
      </c>
      <c r="C24" s="2" t="s">
        <v>13</v>
      </c>
      <c r="D24" s="2" t="s">
        <v>75</v>
      </c>
      <c r="E24" s="2" t="s">
        <v>76</v>
      </c>
      <c r="F24" s="2">
        <f t="shared" si="0"/>
        <v>0</v>
      </c>
      <c r="G24" s="3"/>
      <c r="H24" s="2">
        <f t="shared" si="1"/>
        <v>0</v>
      </c>
      <c r="I24" s="3"/>
      <c r="J24" s="2">
        <f t="shared" si="2"/>
        <v>0</v>
      </c>
      <c r="K24" s="3"/>
      <c r="L24" s="2">
        <f t="shared" si="3"/>
        <v>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 t="s">
        <v>82</v>
      </c>
      <c r="T24" s="2">
        <f t="shared" si="7"/>
        <v>0</v>
      </c>
      <c r="U24" s="3"/>
      <c r="V24" s="2">
        <f t="shared" si="8"/>
        <v>0</v>
      </c>
      <c r="W24" s="3"/>
      <c r="X24" s="2">
        <f t="shared" si="9"/>
        <v>0</v>
      </c>
      <c r="Y24" s="3"/>
      <c r="Z24" s="2">
        <f t="shared" si="10"/>
        <v>0</v>
      </c>
      <c r="AA24" s="2" t="s">
        <v>77</v>
      </c>
      <c r="AB24" s="2" t="s">
        <v>26</v>
      </c>
      <c r="AC24" s="2" t="s">
        <v>78</v>
      </c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441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299</v>
      </c>
      <c r="C6" s="2" t="s">
        <v>442</v>
      </c>
      <c r="D6" s="2" t="s">
        <v>411</v>
      </c>
      <c r="E6" s="2" t="s">
        <v>412</v>
      </c>
      <c r="F6" s="2">
        <f aca="true" t="shared" si="0" ref="F6:F19">H6+J6+L6+N6+P6+R6+T6+V6+X6+Z6</f>
        <v>184</v>
      </c>
      <c r="G6" s="3">
        <v>1</v>
      </c>
      <c r="H6" s="2">
        <f aca="true" t="shared" si="1" ref="H6:H19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1</v>
      </c>
      <c r="J6" s="2">
        <f aca="true" t="shared" si="2" ref="J6:J19">IF($I6=1,23,IF($I6=2,20,IF($I6=3,18,IF($I6=4,16,IF($I6=5,14,IF($I6=6,13,IF($I6=7,12,IF($I6=8,11,0))))))))+IF($I6=9,10,IF($I6=10,9,IF($I6=11,8,IF($I6=12,7,IF($I6=13,6,IF($I6=14,5,IF($I6=15,4,0)))))))+IF($I6=16,3,IF($I6=17,2,IF($I6=18,1,0)))</f>
        <v>23</v>
      </c>
      <c r="K6" s="3">
        <v>1</v>
      </c>
      <c r="L6" s="2">
        <f aca="true" t="shared" si="3" ref="L6:L19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>
        <v>1</v>
      </c>
      <c r="N6" s="2">
        <f aca="true" t="shared" si="4" ref="N6:N19">IF($M6=1,23,IF($M6=2,20,IF($M6=3,18,IF($M6=4,16,IF($M6=5,14,IF($M6=6,13,IF($M6=7,12,IF($M6=8,11,0))))))))+IF($M6=9,10,IF($M6=10,9,IF($M6=11,8,IF($M6=12,7,IF($M6=13,6,IF($M6=14,5,IF($M6=15,4,0)))))))+IF($M6=16,3,IF($M6=17,2,IF($M6=18,1,0)))</f>
        <v>23</v>
      </c>
      <c r="O6" s="3">
        <v>1</v>
      </c>
      <c r="P6" s="2">
        <f aca="true" t="shared" si="5" ref="P6:P19"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>
        <v>1</v>
      </c>
      <c r="R6" s="2">
        <f aca="true" t="shared" si="6" ref="R6:R19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 aca="true" t="shared" si="7" ref="T6:T19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19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19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19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413</v>
      </c>
      <c r="AB6" s="2" t="s">
        <v>446</v>
      </c>
      <c r="AC6" s="2" t="s">
        <v>414</v>
      </c>
    </row>
    <row r="7" spans="1:29" ht="15">
      <c r="A7" s="2">
        <v>2</v>
      </c>
      <c r="B7" s="2">
        <v>7</v>
      </c>
      <c r="C7" s="2" t="s">
        <v>442</v>
      </c>
      <c r="D7" s="2" t="s">
        <v>448</v>
      </c>
      <c r="E7" s="2" t="s">
        <v>63</v>
      </c>
      <c r="F7" s="2">
        <f t="shared" si="0"/>
        <v>131</v>
      </c>
      <c r="G7" s="3">
        <v>6</v>
      </c>
      <c r="H7" s="2">
        <f t="shared" si="1"/>
        <v>13</v>
      </c>
      <c r="I7" s="3">
        <v>3</v>
      </c>
      <c r="J7" s="2">
        <f t="shared" si="2"/>
        <v>18</v>
      </c>
      <c r="K7" s="3">
        <v>7</v>
      </c>
      <c r="L7" s="2">
        <f t="shared" si="3"/>
        <v>12</v>
      </c>
      <c r="M7" s="3">
        <v>3</v>
      </c>
      <c r="N7" s="2">
        <f t="shared" si="4"/>
        <v>18</v>
      </c>
      <c r="O7" s="3">
        <v>2</v>
      </c>
      <c r="P7" s="2">
        <f t="shared" si="5"/>
        <v>20</v>
      </c>
      <c r="Q7" s="3">
        <v>4</v>
      </c>
      <c r="R7" s="2">
        <f t="shared" si="6"/>
        <v>16</v>
      </c>
      <c r="S7" s="3">
        <v>2</v>
      </c>
      <c r="T7" s="2">
        <f t="shared" si="7"/>
        <v>20</v>
      </c>
      <c r="U7" s="3"/>
      <c r="V7" s="2">
        <f t="shared" si="8"/>
        <v>0</v>
      </c>
      <c r="W7" s="3">
        <v>5</v>
      </c>
      <c r="X7" s="2">
        <f t="shared" si="9"/>
        <v>14</v>
      </c>
      <c r="Y7" s="3"/>
      <c r="Z7" s="2">
        <f t="shared" si="10"/>
        <v>0</v>
      </c>
      <c r="AA7" s="2"/>
      <c r="AB7" s="2" t="s">
        <v>100</v>
      </c>
      <c r="AC7" s="2" t="s">
        <v>449</v>
      </c>
    </row>
    <row r="8" spans="1:29" ht="15">
      <c r="A8" s="2">
        <v>3</v>
      </c>
      <c r="B8" s="2">
        <v>6</v>
      </c>
      <c r="C8" s="2" t="s">
        <v>442</v>
      </c>
      <c r="D8" s="2" t="s">
        <v>431</v>
      </c>
      <c r="E8" s="2" t="s">
        <v>421</v>
      </c>
      <c r="F8" s="2">
        <f t="shared" si="0"/>
        <v>89</v>
      </c>
      <c r="G8" s="3"/>
      <c r="H8" s="2">
        <f t="shared" si="1"/>
        <v>0</v>
      </c>
      <c r="I8" s="3">
        <v>4</v>
      </c>
      <c r="J8" s="2">
        <f t="shared" si="2"/>
        <v>16</v>
      </c>
      <c r="K8" s="3"/>
      <c r="L8" s="2">
        <f t="shared" si="3"/>
        <v>0</v>
      </c>
      <c r="M8" s="3">
        <v>4</v>
      </c>
      <c r="N8" s="2">
        <f t="shared" si="4"/>
        <v>16</v>
      </c>
      <c r="O8" s="3">
        <v>5</v>
      </c>
      <c r="P8" s="2">
        <f t="shared" si="5"/>
        <v>14</v>
      </c>
      <c r="Q8" s="3">
        <v>6</v>
      </c>
      <c r="R8" s="2">
        <f t="shared" si="6"/>
        <v>13</v>
      </c>
      <c r="S8" s="3">
        <v>3</v>
      </c>
      <c r="T8" s="2">
        <f t="shared" si="7"/>
        <v>18</v>
      </c>
      <c r="U8" s="3"/>
      <c r="V8" s="2">
        <f t="shared" si="8"/>
        <v>0</v>
      </c>
      <c r="W8" s="3">
        <v>7</v>
      </c>
      <c r="X8" s="2">
        <f t="shared" si="9"/>
        <v>12</v>
      </c>
      <c r="Y8" s="3"/>
      <c r="Z8" s="2">
        <f t="shared" si="10"/>
        <v>0</v>
      </c>
      <c r="AA8" s="2"/>
      <c r="AB8" s="2" t="s">
        <v>88</v>
      </c>
      <c r="AC8" s="2" t="s">
        <v>422</v>
      </c>
    </row>
    <row r="9" spans="1:29" ht="15">
      <c r="A9" s="2">
        <v>4</v>
      </c>
      <c r="B9" s="2">
        <v>70</v>
      </c>
      <c r="C9" s="2" t="s">
        <v>442</v>
      </c>
      <c r="D9" s="2" t="s">
        <v>431</v>
      </c>
      <c r="E9" s="2" t="s">
        <v>372</v>
      </c>
      <c r="F9" s="2">
        <f t="shared" si="0"/>
        <v>70</v>
      </c>
      <c r="G9" s="3"/>
      <c r="H9" s="2">
        <f t="shared" si="1"/>
        <v>0</v>
      </c>
      <c r="I9" s="3"/>
      <c r="J9" s="2">
        <f t="shared" si="2"/>
        <v>0</v>
      </c>
      <c r="K9" s="3"/>
      <c r="L9" s="2">
        <f t="shared" si="3"/>
        <v>0</v>
      </c>
      <c r="M9" s="3">
        <v>5</v>
      </c>
      <c r="N9" s="2">
        <f t="shared" si="4"/>
        <v>14</v>
      </c>
      <c r="O9" s="3">
        <v>6</v>
      </c>
      <c r="P9" s="2">
        <f t="shared" si="5"/>
        <v>13</v>
      </c>
      <c r="Q9" s="3">
        <v>5</v>
      </c>
      <c r="R9" s="2">
        <f t="shared" si="6"/>
        <v>14</v>
      </c>
      <c r="S9" s="3">
        <v>4</v>
      </c>
      <c r="T9" s="2">
        <f t="shared" si="7"/>
        <v>16</v>
      </c>
      <c r="U9" s="3"/>
      <c r="V9" s="2">
        <f t="shared" si="8"/>
        <v>0</v>
      </c>
      <c r="W9" s="3">
        <v>6</v>
      </c>
      <c r="X9" s="2">
        <f t="shared" si="9"/>
        <v>13</v>
      </c>
      <c r="Y9" s="3"/>
      <c r="Z9" s="2">
        <f t="shared" si="10"/>
        <v>0</v>
      </c>
      <c r="AA9" s="2" t="s">
        <v>21</v>
      </c>
      <c r="AB9" s="2" t="s">
        <v>88</v>
      </c>
      <c r="AC9" s="2" t="s">
        <v>458</v>
      </c>
    </row>
    <row r="10" spans="1:29" ht="15">
      <c r="A10" s="2">
        <v>5</v>
      </c>
      <c r="B10" s="2">
        <v>26</v>
      </c>
      <c r="C10" s="2" t="s">
        <v>442</v>
      </c>
      <c r="D10" s="2" t="s">
        <v>450</v>
      </c>
      <c r="E10" s="2" t="s">
        <v>451</v>
      </c>
      <c r="F10" s="2">
        <f t="shared" si="0"/>
        <v>60</v>
      </c>
      <c r="G10" s="3"/>
      <c r="H10" s="2">
        <f t="shared" si="1"/>
        <v>0</v>
      </c>
      <c r="I10" s="3">
        <v>2</v>
      </c>
      <c r="J10" s="2">
        <f t="shared" si="2"/>
        <v>20</v>
      </c>
      <c r="K10" s="3"/>
      <c r="L10" s="2">
        <f t="shared" si="3"/>
        <v>0</v>
      </c>
      <c r="M10" s="3">
        <v>2</v>
      </c>
      <c r="N10" s="2">
        <f t="shared" si="4"/>
        <v>20</v>
      </c>
      <c r="O10" s="3"/>
      <c r="P10" s="2">
        <f t="shared" si="5"/>
        <v>0</v>
      </c>
      <c r="Q10" s="3">
        <v>2</v>
      </c>
      <c r="R10" s="2">
        <f t="shared" si="6"/>
        <v>20</v>
      </c>
      <c r="S10" s="3"/>
      <c r="T10" s="2">
        <f t="shared" si="7"/>
        <v>0</v>
      </c>
      <c r="U10" s="3"/>
      <c r="V10" s="2">
        <f t="shared" si="8"/>
        <v>0</v>
      </c>
      <c r="W10" s="3"/>
      <c r="X10" s="2">
        <f t="shared" si="9"/>
        <v>0</v>
      </c>
      <c r="Y10" s="3"/>
      <c r="Z10" s="2">
        <f t="shared" si="10"/>
        <v>0</v>
      </c>
      <c r="AA10" s="2" t="s">
        <v>21</v>
      </c>
      <c r="AB10" s="2" t="s">
        <v>452</v>
      </c>
      <c r="AC10" s="2" t="s">
        <v>453</v>
      </c>
    </row>
    <row r="11" spans="1:29" ht="15">
      <c r="A11" s="2">
        <v>6</v>
      </c>
      <c r="B11" s="2">
        <v>8</v>
      </c>
      <c r="C11" s="2" t="s">
        <v>442</v>
      </c>
      <c r="D11" s="2" t="s">
        <v>435</v>
      </c>
      <c r="E11" s="2" t="s">
        <v>436</v>
      </c>
      <c r="F11" s="2">
        <f t="shared" si="0"/>
        <v>56</v>
      </c>
      <c r="G11" s="3">
        <v>2</v>
      </c>
      <c r="H11" s="2">
        <f t="shared" si="1"/>
        <v>20</v>
      </c>
      <c r="I11" s="3"/>
      <c r="J11" s="2">
        <f t="shared" si="2"/>
        <v>0</v>
      </c>
      <c r="K11" s="3"/>
      <c r="L11" s="2">
        <f t="shared" si="3"/>
        <v>0</v>
      </c>
      <c r="M11" s="3"/>
      <c r="N11" s="2">
        <f t="shared" si="4"/>
        <v>0</v>
      </c>
      <c r="O11" s="3">
        <v>3</v>
      </c>
      <c r="P11" s="2">
        <f t="shared" si="5"/>
        <v>18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>
        <v>3</v>
      </c>
      <c r="X11" s="2">
        <f t="shared" si="9"/>
        <v>18</v>
      </c>
      <c r="Y11" s="3"/>
      <c r="Z11" s="2">
        <f t="shared" si="10"/>
        <v>0</v>
      </c>
      <c r="AA11" s="2" t="s">
        <v>437</v>
      </c>
      <c r="AB11" s="2" t="s">
        <v>93</v>
      </c>
      <c r="AC11" s="2" t="s">
        <v>438</v>
      </c>
    </row>
    <row r="12" spans="1:29" ht="15">
      <c r="A12" s="2">
        <v>7</v>
      </c>
      <c r="B12" s="2">
        <v>41</v>
      </c>
      <c r="C12" s="2" t="s">
        <v>442</v>
      </c>
      <c r="D12" s="2" t="s">
        <v>428</v>
      </c>
      <c r="E12" s="2" t="s">
        <v>193</v>
      </c>
      <c r="F12" s="2">
        <f t="shared" si="0"/>
        <v>54</v>
      </c>
      <c r="G12" s="3"/>
      <c r="H12" s="2">
        <f t="shared" si="1"/>
        <v>0</v>
      </c>
      <c r="I12" s="3"/>
      <c r="J12" s="2">
        <f t="shared" si="2"/>
        <v>0</v>
      </c>
      <c r="K12" s="3">
        <v>4</v>
      </c>
      <c r="L12" s="2">
        <f t="shared" si="3"/>
        <v>16</v>
      </c>
      <c r="M12" s="3"/>
      <c r="N12" s="2">
        <f t="shared" si="4"/>
        <v>0</v>
      </c>
      <c r="O12" s="3"/>
      <c r="P12" s="2">
        <f t="shared" si="5"/>
        <v>0</v>
      </c>
      <c r="Q12" s="3">
        <v>3</v>
      </c>
      <c r="R12" s="2">
        <f t="shared" si="6"/>
        <v>18</v>
      </c>
      <c r="S12" s="3"/>
      <c r="T12" s="2">
        <f t="shared" si="7"/>
        <v>0</v>
      </c>
      <c r="U12" s="3"/>
      <c r="V12" s="2">
        <f t="shared" si="8"/>
        <v>0</v>
      </c>
      <c r="W12" s="3">
        <v>2</v>
      </c>
      <c r="X12" s="2">
        <f t="shared" si="9"/>
        <v>20</v>
      </c>
      <c r="Y12" s="3"/>
      <c r="Z12" s="2">
        <f t="shared" si="10"/>
        <v>0</v>
      </c>
      <c r="AA12" s="2" t="s">
        <v>194</v>
      </c>
      <c r="AB12" s="2" t="s">
        <v>432</v>
      </c>
      <c r="AC12" s="2" t="s">
        <v>196</v>
      </c>
    </row>
    <row r="13" spans="1:29" ht="15">
      <c r="A13" s="2">
        <v>8</v>
      </c>
      <c r="B13" s="2">
        <v>66</v>
      </c>
      <c r="C13" s="2" t="s">
        <v>442</v>
      </c>
      <c r="D13" s="2" t="s">
        <v>440</v>
      </c>
      <c r="E13" s="2" t="s">
        <v>146</v>
      </c>
      <c r="F13" s="2">
        <f t="shared" si="0"/>
        <v>48</v>
      </c>
      <c r="G13" s="3">
        <v>4</v>
      </c>
      <c r="H13" s="2">
        <f t="shared" si="1"/>
        <v>16</v>
      </c>
      <c r="I13" s="3"/>
      <c r="J13" s="2">
        <f t="shared" si="2"/>
        <v>0</v>
      </c>
      <c r="K13" s="3"/>
      <c r="L13" s="2">
        <f t="shared" si="3"/>
        <v>0</v>
      </c>
      <c r="M13" s="3"/>
      <c r="N13" s="2">
        <f t="shared" si="4"/>
        <v>0</v>
      </c>
      <c r="O13" s="3">
        <v>4</v>
      </c>
      <c r="P13" s="2">
        <f t="shared" si="5"/>
        <v>16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>
        <v>4</v>
      </c>
      <c r="X13" s="2">
        <f t="shared" si="9"/>
        <v>16</v>
      </c>
      <c r="Y13" s="3"/>
      <c r="Z13" s="2">
        <f t="shared" si="10"/>
        <v>0</v>
      </c>
      <c r="AA13" s="2"/>
      <c r="AB13" s="2"/>
      <c r="AC13" s="2"/>
    </row>
    <row r="14" spans="1:29" ht="15">
      <c r="A14" s="2">
        <v>9</v>
      </c>
      <c r="B14" s="2">
        <v>30</v>
      </c>
      <c r="C14" s="2" t="s">
        <v>442</v>
      </c>
      <c r="D14" s="2" t="s">
        <v>454</v>
      </c>
      <c r="E14" s="2" t="s">
        <v>455</v>
      </c>
      <c r="F14" s="2">
        <f t="shared" si="0"/>
        <v>31</v>
      </c>
      <c r="G14" s="3">
        <v>3</v>
      </c>
      <c r="H14" s="2">
        <f t="shared" si="1"/>
        <v>18</v>
      </c>
      <c r="I14" s="3"/>
      <c r="J14" s="2">
        <f t="shared" si="2"/>
        <v>0</v>
      </c>
      <c r="K14" s="3">
        <v>6</v>
      </c>
      <c r="L14" s="2">
        <f t="shared" si="3"/>
        <v>13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147</v>
      </c>
      <c r="AB14" s="2"/>
      <c r="AC14" s="2" t="s">
        <v>456</v>
      </c>
    </row>
    <row r="15" spans="1:29" ht="15">
      <c r="A15" s="2">
        <v>10</v>
      </c>
      <c r="B15" s="2">
        <v>39</v>
      </c>
      <c r="C15" s="2" t="s">
        <v>442</v>
      </c>
      <c r="D15" s="2" t="s">
        <v>459</v>
      </c>
      <c r="E15" s="2" t="s">
        <v>154</v>
      </c>
      <c r="F15" s="2">
        <f t="shared" si="0"/>
        <v>23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>
        <v>7</v>
      </c>
      <c r="R15" s="2">
        <f t="shared" si="6"/>
        <v>12</v>
      </c>
      <c r="S15" s="3"/>
      <c r="T15" s="2">
        <f t="shared" si="7"/>
        <v>0</v>
      </c>
      <c r="U15" s="3"/>
      <c r="V15" s="2">
        <f t="shared" si="8"/>
        <v>0</v>
      </c>
      <c r="W15" s="3">
        <v>8</v>
      </c>
      <c r="X15" s="2">
        <f t="shared" si="9"/>
        <v>11</v>
      </c>
      <c r="Y15" s="3"/>
      <c r="Z15" s="2">
        <f t="shared" si="10"/>
        <v>0</v>
      </c>
      <c r="AA15" s="2"/>
      <c r="AB15" s="2"/>
      <c r="AC15" s="2"/>
    </row>
    <row r="16" spans="1:29" ht="15">
      <c r="A16" s="2">
        <v>11</v>
      </c>
      <c r="B16" s="2">
        <v>9</v>
      </c>
      <c r="C16" s="2" t="s">
        <v>442</v>
      </c>
      <c r="D16" s="2" t="s">
        <v>457</v>
      </c>
      <c r="E16" s="2" t="s">
        <v>146</v>
      </c>
      <c r="F16" s="2">
        <f t="shared" si="0"/>
        <v>20</v>
      </c>
      <c r="G16" s="3"/>
      <c r="H16" s="2">
        <f t="shared" si="1"/>
        <v>0</v>
      </c>
      <c r="I16" s="3"/>
      <c r="J16" s="2">
        <f t="shared" si="2"/>
        <v>0</v>
      </c>
      <c r="K16" s="3">
        <v>2</v>
      </c>
      <c r="L16" s="2">
        <f t="shared" si="3"/>
        <v>20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/>
      <c r="AB16" s="2"/>
      <c r="AC16" s="2"/>
    </row>
    <row r="17" spans="1:29" ht="15">
      <c r="A17" s="2">
        <v>12</v>
      </c>
      <c r="B17" s="2">
        <v>88</v>
      </c>
      <c r="C17" s="2" t="s">
        <v>442</v>
      </c>
      <c r="D17" s="2" t="s">
        <v>443</v>
      </c>
      <c r="E17" s="2" t="s">
        <v>444</v>
      </c>
      <c r="F17" s="2">
        <f t="shared" si="0"/>
        <v>18</v>
      </c>
      <c r="G17" s="3"/>
      <c r="H17" s="2">
        <f t="shared" si="1"/>
        <v>0</v>
      </c>
      <c r="I17" s="3"/>
      <c r="J17" s="2">
        <f t="shared" si="2"/>
        <v>0</v>
      </c>
      <c r="K17" s="3">
        <v>3</v>
      </c>
      <c r="L17" s="2">
        <f t="shared" si="3"/>
        <v>18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131</v>
      </c>
      <c r="AB17" s="2" t="s">
        <v>445</v>
      </c>
      <c r="AC17" s="2"/>
    </row>
    <row r="18" spans="1:29" ht="15">
      <c r="A18" s="2">
        <v>13</v>
      </c>
      <c r="B18" s="2">
        <v>6</v>
      </c>
      <c r="C18" s="2" t="s">
        <v>442</v>
      </c>
      <c r="D18" s="2" t="s">
        <v>435</v>
      </c>
      <c r="E18" s="2" t="s">
        <v>447</v>
      </c>
      <c r="F18" s="2">
        <f t="shared" si="0"/>
        <v>14</v>
      </c>
      <c r="G18" s="3"/>
      <c r="H18" s="2">
        <f t="shared" si="1"/>
        <v>0</v>
      </c>
      <c r="I18" s="3"/>
      <c r="J18" s="2">
        <f t="shared" si="2"/>
        <v>0</v>
      </c>
      <c r="K18" s="3">
        <v>5</v>
      </c>
      <c r="L18" s="2">
        <f t="shared" si="3"/>
        <v>14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/>
      <c r="AB18" s="2" t="s">
        <v>100</v>
      </c>
      <c r="AC18" s="2"/>
    </row>
    <row r="19" spans="1:29" ht="15">
      <c r="A19" s="2">
        <v>14</v>
      </c>
      <c r="B19" s="2">
        <v>88</v>
      </c>
      <c r="C19" s="2" t="s">
        <v>442</v>
      </c>
      <c r="D19" s="2" t="s">
        <v>439</v>
      </c>
      <c r="E19" s="2" t="s">
        <v>146</v>
      </c>
      <c r="F19" s="2">
        <f t="shared" si="0"/>
        <v>14</v>
      </c>
      <c r="G19" s="3">
        <v>5</v>
      </c>
      <c r="H19" s="2">
        <f t="shared" si="1"/>
        <v>14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/>
      <c r="AB19" s="2"/>
      <c r="AC19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429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8</v>
      </c>
      <c r="C6" s="2" t="s">
        <v>430</v>
      </c>
      <c r="D6" s="2" t="s">
        <v>435</v>
      </c>
      <c r="E6" s="2" t="s">
        <v>436</v>
      </c>
      <c r="F6" s="2">
        <f aca="true" t="shared" si="0" ref="F6:F11">H6+J6+L6+N6+P6+R6+T6+V6+X6+Z6</f>
        <v>23</v>
      </c>
      <c r="G6" s="3"/>
      <c r="H6" s="2">
        <f aca="true" t="shared" si="1" ref="H6:H11">IF($G6=1,23,IF($G6=2,20,IF($G6=3,18,IF($G6=4,16,IF($G6=5,14,IF($G6=6,13,IF($G6=7,12,IF($G6=8,11,0))))))))+IF($G6=9,10,IF($G6=10,9,IF($G6=11,8,IF($G6=12,7,IF($G6=13,6,IF($G6=14,5,IF($G6=15,4,0)))))))+IF($G6=16,3,IF($G6=17,2,IF($G6=18,1,0)))</f>
        <v>0</v>
      </c>
      <c r="I6" s="3"/>
      <c r="J6" s="2">
        <f aca="true" t="shared" si="2" ref="J6:J11">IF($I6=1,23,IF($I6=2,20,IF($I6=3,18,IF($I6=4,16,IF($I6=5,14,IF($I6=6,13,IF($I6=7,12,IF($I6=8,11,0))))))))+IF($I6=9,10,IF($I6=10,9,IF($I6=11,8,IF($I6=12,7,IF($I6=13,6,IF($I6=14,5,IF($I6=15,4,0)))))))+IF($I6=16,3,IF($I6=17,2,IF($I6=18,1,0)))</f>
        <v>0</v>
      </c>
      <c r="K6" s="3">
        <v>1</v>
      </c>
      <c r="L6" s="2">
        <f aca="true" t="shared" si="3" ref="L6:L11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/>
      <c r="N6" s="2">
        <f aca="true" t="shared" si="4" ref="N6:N11">IF($M6=1,23,IF($M6=2,20,IF($M6=3,18,IF($M6=4,16,IF($M6=5,14,IF($M6=6,13,IF($M6=7,12,IF($M6=8,11,0))))))))+IF($M6=9,10,IF($M6=10,9,IF($M6=11,8,IF($M6=12,7,IF($M6=13,6,IF($M6=14,5,IF($M6=15,4,0)))))))+IF($M6=16,3,IF($M6=17,2,IF($M6=18,1,0)))</f>
        <v>0</v>
      </c>
      <c r="O6" s="3"/>
      <c r="P6" s="2">
        <f aca="true" t="shared" si="5" ref="P6:P11">IF($O6=1,23,IF($O6=2,20,IF($O6=3,18,IF($O6=4,16,IF($O6=5,14,IF($O6=6,13,IF($O6=7,12,IF($O6=8,11,0))))))))+IF($O6=9,10,IF($O6=10,9,IF($O6=11,8,IF($O6=12,7,IF($O6=13,6,IF($O6=14,5,IF($O6=15,4,0)))))))+IF($O6=16,3,IF($O6=17,2,IF($O6=18,1,0)))</f>
        <v>0</v>
      </c>
      <c r="Q6" s="3"/>
      <c r="R6" s="2">
        <f aca="true" t="shared" si="6" ref="R6:R11">IF($Q6=1,23,IF($Q6=2,20,IF($Q6=3,18,IF($Q6=4,16,IF($Q6=5,14,IF($Q6=6,13,IF($Q6=7,12,IF($Q6=8,11,0))))))))+IF($Q6=9,10,IF($Q6=10,9,IF($Q6=11,8,IF($Q6=12,7,IF($Q6=13,6,IF($Q6=14,5,IF($Q6=15,4,0)))))))+IF($Q6=16,3,IF($Q6=17,2,IF($Q6=18,1,0)))</f>
        <v>0</v>
      </c>
      <c r="S6" s="3"/>
      <c r="T6" s="2">
        <f aca="true" t="shared" si="7" ref="T6:T11">IF($S6=1,23,IF($S6=2,20,IF($S6=3,18,IF($S6=4,16,IF($S6=5,14,IF($S6=6,13,IF($S6=7,12,IF($S6=8,11,0))))))))+IF($S6=9,10,IF($S6=10,9,IF($S6=11,8,IF($S6=12,7,IF($S6=13,6,IF($S6=14,5,IF($S6=15,4,0)))))))+IF($S6=16,3,IF($S6=17,2,IF($S6=18,1,0)))</f>
        <v>0</v>
      </c>
      <c r="U6" s="3"/>
      <c r="V6" s="2">
        <f aca="true" t="shared" si="8" ref="V6:V11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/>
      <c r="X6" s="2">
        <f aca="true" t="shared" si="9" ref="X6:X11">IF($W6=1,23,IF($W6=2,20,IF($W6=3,18,IF($W6=4,16,IF($W6=5,14,IF($W6=6,13,IF($W6=7,12,IF($W6=8,11,0))))))))+IF($W6=9,10,IF($W6=10,9,IF($W6=11,8,IF($W6=12,7,IF($W6=13,6,IF($W6=14,5,IF($W6=15,4,0)))))))+IF($W6=16,3,IF($W6=17,2,IF($W6=18,1,0)))</f>
        <v>0</v>
      </c>
      <c r="Y6" s="3"/>
      <c r="Z6" s="2">
        <f aca="true" t="shared" si="10" ref="Z6:Z11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437</v>
      </c>
      <c r="AB6" s="2" t="s">
        <v>93</v>
      </c>
      <c r="AC6" s="2" t="s">
        <v>438</v>
      </c>
    </row>
    <row r="7" spans="1:29" ht="15">
      <c r="A7" s="2">
        <v>2</v>
      </c>
      <c r="B7" s="2">
        <v>41</v>
      </c>
      <c r="C7" s="2" t="s">
        <v>430</v>
      </c>
      <c r="D7" s="2" t="s">
        <v>428</v>
      </c>
      <c r="E7" s="2" t="s">
        <v>193</v>
      </c>
      <c r="F7" s="2">
        <f t="shared" si="0"/>
        <v>20</v>
      </c>
      <c r="G7" s="3"/>
      <c r="H7" s="2">
        <f t="shared" si="1"/>
        <v>0</v>
      </c>
      <c r="I7" s="3"/>
      <c r="J7" s="2">
        <f t="shared" si="2"/>
        <v>0</v>
      </c>
      <c r="K7" s="3">
        <v>2</v>
      </c>
      <c r="L7" s="2">
        <f t="shared" si="3"/>
        <v>20</v>
      </c>
      <c r="M7" s="3"/>
      <c r="N7" s="2">
        <f t="shared" si="4"/>
        <v>0</v>
      </c>
      <c r="O7" s="3"/>
      <c r="P7" s="2">
        <f t="shared" si="5"/>
        <v>0</v>
      </c>
      <c r="Q7" s="3"/>
      <c r="R7" s="2">
        <f t="shared" si="6"/>
        <v>0</v>
      </c>
      <c r="S7" s="3"/>
      <c r="T7" s="2">
        <f t="shared" si="7"/>
        <v>0</v>
      </c>
      <c r="U7" s="3"/>
      <c r="V7" s="2">
        <f t="shared" si="8"/>
        <v>0</v>
      </c>
      <c r="W7" s="3"/>
      <c r="X7" s="2">
        <f t="shared" si="9"/>
        <v>0</v>
      </c>
      <c r="Y7" s="3"/>
      <c r="Z7" s="2">
        <f t="shared" si="10"/>
        <v>0</v>
      </c>
      <c r="AA7" s="2" t="s">
        <v>194</v>
      </c>
      <c r="AB7" s="2" t="s">
        <v>432</v>
      </c>
      <c r="AC7" s="2" t="s">
        <v>196</v>
      </c>
    </row>
    <row r="8" spans="1:29" ht="15">
      <c r="A8" s="2">
        <v>3</v>
      </c>
      <c r="B8" s="2">
        <v>66</v>
      </c>
      <c r="C8" s="2" t="s">
        <v>430</v>
      </c>
      <c r="D8" s="2" t="s">
        <v>440</v>
      </c>
      <c r="E8" s="2" t="s">
        <v>146</v>
      </c>
      <c r="F8" s="2">
        <f t="shared" si="0"/>
        <v>18</v>
      </c>
      <c r="G8" s="3"/>
      <c r="H8" s="2">
        <f t="shared" si="1"/>
        <v>0</v>
      </c>
      <c r="I8" s="3"/>
      <c r="J8" s="2">
        <f t="shared" si="2"/>
        <v>0</v>
      </c>
      <c r="K8" s="3">
        <v>3</v>
      </c>
      <c r="L8" s="2">
        <f t="shared" si="3"/>
        <v>18</v>
      </c>
      <c r="M8" s="3"/>
      <c r="N8" s="2">
        <f t="shared" si="4"/>
        <v>0</v>
      </c>
      <c r="O8" s="3"/>
      <c r="P8" s="2">
        <f t="shared" si="5"/>
        <v>0</v>
      </c>
      <c r="Q8" s="3"/>
      <c r="R8" s="2">
        <f t="shared" si="6"/>
        <v>0</v>
      </c>
      <c r="S8" s="3"/>
      <c r="T8" s="2">
        <f t="shared" si="7"/>
        <v>0</v>
      </c>
      <c r="U8" s="3"/>
      <c r="V8" s="2">
        <f t="shared" si="8"/>
        <v>0</v>
      </c>
      <c r="W8" s="3"/>
      <c r="X8" s="2">
        <f t="shared" si="9"/>
        <v>0</v>
      </c>
      <c r="Y8" s="3"/>
      <c r="Z8" s="2">
        <f t="shared" si="10"/>
        <v>0</v>
      </c>
      <c r="AA8" s="2"/>
      <c r="AB8" s="2"/>
      <c r="AC8" s="2"/>
    </row>
    <row r="9" spans="1:29" ht="15">
      <c r="A9" s="2">
        <v>4</v>
      </c>
      <c r="B9" s="2">
        <v>79</v>
      </c>
      <c r="C9" s="2" t="s">
        <v>430</v>
      </c>
      <c r="D9" s="2" t="s">
        <v>433</v>
      </c>
      <c r="E9" s="2" t="s">
        <v>434</v>
      </c>
      <c r="F9" s="2">
        <f t="shared" si="0"/>
        <v>16</v>
      </c>
      <c r="G9" s="3"/>
      <c r="H9" s="2">
        <f t="shared" si="1"/>
        <v>0</v>
      </c>
      <c r="I9" s="3"/>
      <c r="J9" s="2">
        <f t="shared" si="2"/>
        <v>0</v>
      </c>
      <c r="K9" s="3">
        <v>4</v>
      </c>
      <c r="L9" s="2">
        <f t="shared" si="3"/>
        <v>16</v>
      </c>
      <c r="M9" s="3"/>
      <c r="N9" s="2">
        <f t="shared" si="4"/>
        <v>0</v>
      </c>
      <c r="O9" s="3"/>
      <c r="P9" s="2">
        <f t="shared" si="5"/>
        <v>0</v>
      </c>
      <c r="Q9" s="3"/>
      <c r="R9" s="2">
        <f t="shared" si="6"/>
        <v>0</v>
      </c>
      <c r="S9" s="3"/>
      <c r="T9" s="2">
        <f t="shared" si="7"/>
        <v>0</v>
      </c>
      <c r="U9" s="3"/>
      <c r="V9" s="2">
        <f t="shared" si="8"/>
        <v>0</v>
      </c>
      <c r="W9" s="3"/>
      <c r="X9" s="2">
        <f t="shared" si="9"/>
        <v>0</v>
      </c>
      <c r="Y9" s="3"/>
      <c r="Z9" s="2">
        <f t="shared" si="10"/>
        <v>0</v>
      </c>
      <c r="AA9" s="2"/>
      <c r="AB9" s="2"/>
      <c r="AC9" s="2"/>
    </row>
    <row r="10" spans="1:29" ht="15">
      <c r="A10" s="2">
        <v>5</v>
      </c>
      <c r="B10" s="2">
        <v>88</v>
      </c>
      <c r="C10" s="2" t="s">
        <v>430</v>
      </c>
      <c r="D10" s="2" t="s">
        <v>439</v>
      </c>
      <c r="E10" s="2" t="s">
        <v>146</v>
      </c>
      <c r="F10" s="2">
        <f t="shared" si="0"/>
        <v>14</v>
      </c>
      <c r="G10" s="3"/>
      <c r="H10" s="2">
        <f t="shared" si="1"/>
        <v>0</v>
      </c>
      <c r="I10" s="3"/>
      <c r="J10" s="2">
        <f t="shared" si="2"/>
        <v>0</v>
      </c>
      <c r="K10" s="3">
        <v>5</v>
      </c>
      <c r="L10" s="2">
        <f t="shared" si="3"/>
        <v>14</v>
      </c>
      <c r="M10" s="3"/>
      <c r="N10" s="2">
        <f t="shared" si="4"/>
        <v>0</v>
      </c>
      <c r="O10" s="3"/>
      <c r="P10" s="2">
        <f t="shared" si="5"/>
        <v>0</v>
      </c>
      <c r="Q10" s="3"/>
      <c r="R10" s="2">
        <f t="shared" si="6"/>
        <v>0</v>
      </c>
      <c r="S10" s="3"/>
      <c r="T10" s="2">
        <f t="shared" si="7"/>
        <v>0</v>
      </c>
      <c r="U10" s="3"/>
      <c r="V10" s="2">
        <f t="shared" si="8"/>
        <v>0</v>
      </c>
      <c r="W10" s="3"/>
      <c r="X10" s="2">
        <f t="shared" si="9"/>
        <v>0</v>
      </c>
      <c r="Y10" s="3"/>
      <c r="Z10" s="2">
        <f t="shared" si="10"/>
        <v>0</v>
      </c>
      <c r="AA10" s="2"/>
      <c r="AB10" s="2"/>
      <c r="AC10" s="2"/>
    </row>
    <row r="11" spans="1:29" ht="15">
      <c r="A11" s="2">
        <v>6</v>
      </c>
      <c r="B11" s="2">
        <v>6</v>
      </c>
      <c r="C11" s="2" t="s">
        <v>430</v>
      </c>
      <c r="D11" s="2" t="s">
        <v>431</v>
      </c>
      <c r="E11" s="2" t="s">
        <v>421</v>
      </c>
      <c r="F11" s="2">
        <f t="shared" si="0"/>
        <v>13</v>
      </c>
      <c r="G11" s="3"/>
      <c r="H11" s="2">
        <f t="shared" si="1"/>
        <v>0</v>
      </c>
      <c r="I11" s="3"/>
      <c r="J11" s="2">
        <f t="shared" si="2"/>
        <v>0</v>
      </c>
      <c r="K11" s="3">
        <v>6</v>
      </c>
      <c r="L11" s="2">
        <f t="shared" si="3"/>
        <v>13</v>
      </c>
      <c r="M11" s="3"/>
      <c r="N11" s="2">
        <f t="shared" si="4"/>
        <v>0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/>
      <c r="X11" s="2">
        <f t="shared" si="9"/>
        <v>0</v>
      </c>
      <c r="Y11" s="3"/>
      <c r="Z11" s="2">
        <f t="shared" si="10"/>
        <v>0</v>
      </c>
      <c r="AA11" s="2"/>
      <c r="AB11" s="2" t="s">
        <v>88</v>
      </c>
      <c r="AC11" s="2" t="s">
        <v>422</v>
      </c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396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15</v>
      </c>
      <c r="C6" s="2" t="s">
        <v>397</v>
      </c>
      <c r="D6" s="2" t="s">
        <v>59</v>
      </c>
      <c r="E6" s="2" t="s">
        <v>393</v>
      </c>
      <c r="F6" s="2">
        <f aca="true" t="shared" si="0" ref="F6:F20">H6+J6+L6+N6+P6+R6+T6+V6+X6+Z6</f>
        <v>150</v>
      </c>
      <c r="G6" s="3">
        <v>3</v>
      </c>
      <c r="H6" s="2">
        <f aca="true" t="shared" si="1" ref="H6:H20">IF($G6=1,23,IF($G6=2,20,IF($G6=3,18,IF($G6=4,16,IF($G6=5,14,IF($G6=6,13,IF($G6=7,12,IF($G6=8,11,0))))))))+IF($G6=9,10,IF($G6=10,9,IF($G6=11,8,IF($G6=12,7,IF($G6=13,6,IF($G6=14,5,IF($G6=15,4,0)))))))+IF($G6=16,3,IF($G6=17,2,IF($G6=18,1,0)))</f>
        <v>18</v>
      </c>
      <c r="I6" s="3">
        <v>1</v>
      </c>
      <c r="J6" s="2">
        <f aca="true" t="shared" si="2" ref="J6:J20">IF($I6=1,23,IF($I6=2,20,IF($I6=3,18,IF($I6=4,16,IF($I6=5,14,IF($I6=6,13,IF($I6=7,12,IF($I6=8,11,0))))))))+IF($I6=9,10,IF($I6=10,9,IF($I6=11,8,IF($I6=12,7,IF($I6=13,6,IF($I6=14,5,IF($I6=15,4,0)))))))+IF($I6=16,3,IF($I6=17,2,IF($I6=18,1,0)))</f>
        <v>23</v>
      </c>
      <c r="K6" s="3">
        <v>2</v>
      </c>
      <c r="L6" s="2">
        <f aca="true" t="shared" si="3" ref="L6:L20">IF($K6=1,23,IF($K6=2,20,IF($K6=3,18,IF($K6=4,16,IF($K6=5,14,IF($K6=6,13,IF($K6=7,12,IF($K6=8,11,0))))))))+IF($K6=9,10,IF($K6=10,9,IF($K6=11,8,IF($K6=12,7,IF($K6=13,6,IF($K6=14,5,IF($K6=15,4,0)))))))+IF($K6=16,3,IF($K6=17,2,IF($K6=18,1,0)))</f>
        <v>20</v>
      </c>
      <c r="M6" s="3">
        <v>2</v>
      </c>
      <c r="N6" s="2">
        <f aca="true" t="shared" si="4" ref="N6:N20">IF($M6=1,23,IF($M6=2,20,IF($M6=3,18,IF($M6=4,16,IF($M6=5,14,IF($M6=6,13,IF($M6=7,12,IF($M6=8,11,0))))))))+IF($M6=9,10,IF($M6=10,9,IF($M6=11,8,IF($M6=12,7,IF($M6=13,6,IF($M6=14,5,IF($M6=15,4,0)))))))+IF($M6=16,3,IF($M6=17,2,IF($M6=18,1,0)))</f>
        <v>20</v>
      </c>
      <c r="O6" s="3">
        <v>1</v>
      </c>
      <c r="P6" s="2">
        <f aca="true" t="shared" si="5" ref="P6:P20"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/>
      <c r="R6" s="2">
        <f aca="true" t="shared" si="6" ref="R6:R20">IF($Q6=1,23,IF($Q6=2,20,IF($Q6=3,18,IF($Q6=4,16,IF($Q6=5,14,IF($Q6=6,13,IF($Q6=7,12,IF($Q6=8,11,0))))))))+IF($Q6=9,10,IF($Q6=10,9,IF($Q6=11,8,IF($Q6=12,7,IF($Q6=13,6,IF($Q6=14,5,IF($Q6=15,4,0)))))))+IF($Q6=16,3,IF($Q6=17,2,IF($Q6=18,1,0)))</f>
        <v>0</v>
      </c>
      <c r="S6" s="3">
        <v>1</v>
      </c>
      <c r="T6" s="2">
        <f aca="true" t="shared" si="7" ref="T6:T20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0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20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20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394</v>
      </c>
      <c r="AB6" s="2" t="s">
        <v>100</v>
      </c>
      <c r="AC6" s="2" t="s">
        <v>395</v>
      </c>
    </row>
    <row r="7" spans="1:29" ht="15">
      <c r="A7" s="2">
        <v>2</v>
      </c>
      <c r="B7" s="2">
        <v>299</v>
      </c>
      <c r="C7" s="2" t="s">
        <v>397</v>
      </c>
      <c r="D7" s="2" t="s">
        <v>411</v>
      </c>
      <c r="E7" s="2" t="s">
        <v>412</v>
      </c>
      <c r="F7" s="2">
        <f t="shared" si="0"/>
        <v>145</v>
      </c>
      <c r="G7" s="3">
        <v>5</v>
      </c>
      <c r="H7" s="2">
        <f t="shared" si="1"/>
        <v>14</v>
      </c>
      <c r="I7" s="3">
        <v>4</v>
      </c>
      <c r="J7" s="2">
        <f t="shared" si="2"/>
        <v>16</v>
      </c>
      <c r="K7" s="3">
        <v>4</v>
      </c>
      <c r="L7" s="2">
        <f t="shared" si="3"/>
        <v>16</v>
      </c>
      <c r="M7" s="3">
        <v>3</v>
      </c>
      <c r="N7" s="2">
        <f t="shared" si="4"/>
        <v>18</v>
      </c>
      <c r="O7" s="3">
        <v>3</v>
      </c>
      <c r="P7" s="2">
        <f t="shared" si="5"/>
        <v>18</v>
      </c>
      <c r="Q7" s="3">
        <v>1</v>
      </c>
      <c r="R7" s="2">
        <f t="shared" si="6"/>
        <v>23</v>
      </c>
      <c r="S7" s="3">
        <v>2</v>
      </c>
      <c r="T7" s="2">
        <f t="shared" si="7"/>
        <v>20</v>
      </c>
      <c r="U7" s="3"/>
      <c r="V7" s="2">
        <f t="shared" si="8"/>
        <v>0</v>
      </c>
      <c r="W7" s="3">
        <v>2</v>
      </c>
      <c r="X7" s="2">
        <f t="shared" si="9"/>
        <v>20</v>
      </c>
      <c r="Y7" s="3"/>
      <c r="Z7" s="2">
        <f t="shared" si="10"/>
        <v>0</v>
      </c>
      <c r="AA7" s="2" t="s">
        <v>413</v>
      </c>
      <c r="AB7" s="2" t="s">
        <v>108</v>
      </c>
      <c r="AC7" s="2" t="s">
        <v>414</v>
      </c>
    </row>
    <row r="8" spans="1:29" ht="15">
      <c r="A8" s="2">
        <v>3</v>
      </c>
      <c r="B8" s="2">
        <v>100</v>
      </c>
      <c r="C8" s="2" t="s">
        <v>397</v>
      </c>
      <c r="D8" s="2" t="s">
        <v>386</v>
      </c>
      <c r="E8" s="2" t="s">
        <v>387</v>
      </c>
      <c r="F8" s="2">
        <f t="shared" si="0"/>
        <v>130</v>
      </c>
      <c r="G8" s="3">
        <v>6</v>
      </c>
      <c r="H8" s="2">
        <f t="shared" si="1"/>
        <v>13</v>
      </c>
      <c r="I8" s="3">
        <v>6</v>
      </c>
      <c r="J8" s="2">
        <f t="shared" si="2"/>
        <v>13</v>
      </c>
      <c r="K8" s="3">
        <v>7</v>
      </c>
      <c r="L8" s="2">
        <f t="shared" si="3"/>
        <v>12</v>
      </c>
      <c r="M8" s="3">
        <v>4</v>
      </c>
      <c r="N8" s="2">
        <f t="shared" si="4"/>
        <v>16</v>
      </c>
      <c r="O8" s="3">
        <v>2</v>
      </c>
      <c r="P8" s="2">
        <f t="shared" si="5"/>
        <v>20</v>
      </c>
      <c r="Q8" s="3">
        <v>2</v>
      </c>
      <c r="R8" s="2">
        <f t="shared" si="6"/>
        <v>20</v>
      </c>
      <c r="S8" s="3">
        <v>3</v>
      </c>
      <c r="T8" s="2">
        <f t="shared" si="7"/>
        <v>18</v>
      </c>
      <c r="U8" s="3"/>
      <c r="V8" s="2">
        <f t="shared" si="8"/>
        <v>0</v>
      </c>
      <c r="W8" s="3">
        <v>3</v>
      </c>
      <c r="X8" s="2">
        <f t="shared" si="9"/>
        <v>18</v>
      </c>
      <c r="Y8" s="3"/>
      <c r="Z8" s="2">
        <f t="shared" si="10"/>
        <v>0</v>
      </c>
      <c r="AA8" s="2" t="s">
        <v>388</v>
      </c>
      <c r="AB8" s="2" t="s">
        <v>398</v>
      </c>
      <c r="AC8" s="2" t="s">
        <v>389</v>
      </c>
    </row>
    <row r="9" spans="1:29" ht="15">
      <c r="A9" s="2">
        <v>4</v>
      </c>
      <c r="B9" s="2">
        <v>0</v>
      </c>
      <c r="C9" s="2" t="s">
        <v>397</v>
      </c>
      <c r="D9" s="2" t="s">
        <v>190</v>
      </c>
      <c r="E9" s="2" t="s">
        <v>402</v>
      </c>
      <c r="F9" s="2">
        <f t="shared" si="0"/>
        <v>90</v>
      </c>
      <c r="G9" s="3">
        <v>9</v>
      </c>
      <c r="H9" s="2">
        <f t="shared" si="1"/>
        <v>10</v>
      </c>
      <c r="I9" s="3">
        <v>10</v>
      </c>
      <c r="J9" s="2">
        <f t="shared" si="2"/>
        <v>9</v>
      </c>
      <c r="K9" s="3">
        <v>11</v>
      </c>
      <c r="L9" s="2">
        <f t="shared" si="3"/>
        <v>8</v>
      </c>
      <c r="M9" s="3">
        <v>7</v>
      </c>
      <c r="N9" s="2">
        <f t="shared" si="4"/>
        <v>12</v>
      </c>
      <c r="O9" s="3">
        <v>6</v>
      </c>
      <c r="P9" s="2">
        <f t="shared" si="5"/>
        <v>13</v>
      </c>
      <c r="Q9" s="3">
        <v>5</v>
      </c>
      <c r="R9" s="2">
        <f t="shared" si="6"/>
        <v>14</v>
      </c>
      <c r="S9" s="3">
        <v>8</v>
      </c>
      <c r="T9" s="2">
        <f t="shared" si="7"/>
        <v>11</v>
      </c>
      <c r="U9" s="3"/>
      <c r="V9" s="2">
        <f t="shared" si="8"/>
        <v>0</v>
      </c>
      <c r="W9" s="3">
        <v>6</v>
      </c>
      <c r="X9" s="2">
        <f t="shared" si="9"/>
        <v>13</v>
      </c>
      <c r="Y9" s="3"/>
      <c r="Z9" s="2">
        <f t="shared" si="10"/>
        <v>0</v>
      </c>
      <c r="AA9" s="2" t="s">
        <v>403</v>
      </c>
      <c r="AB9" s="2" t="s">
        <v>404</v>
      </c>
      <c r="AC9" s="2" t="s">
        <v>405</v>
      </c>
    </row>
    <row r="10" spans="1:29" ht="15">
      <c r="A10" s="2">
        <v>5</v>
      </c>
      <c r="B10" s="2">
        <v>19</v>
      </c>
      <c r="C10" s="2" t="s">
        <v>397</v>
      </c>
      <c r="D10" s="2" t="s">
        <v>159</v>
      </c>
      <c r="E10" s="2" t="s">
        <v>417</v>
      </c>
      <c r="F10" s="2">
        <f t="shared" si="0"/>
        <v>86</v>
      </c>
      <c r="G10" s="3">
        <v>8</v>
      </c>
      <c r="H10" s="2">
        <f t="shared" si="1"/>
        <v>11</v>
      </c>
      <c r="I10" s="3">
        <v>11</v>
      </c>
      <c r="J10" s="2">
        <f t="shared" si="2"/>
        <v>8</v>
      </c>
      <c r="K10" s="3">
        <v>9</v>
      </c>
      <c r="L10" s="2">
        <f t="shared" si="3"/>
        <v>10</v>
      </c>
      <c r="M10" s="3">
        <v>10</v>
      </c>
      <c r="N10" s="2">
        <f t="shared" si="4"/>
        <v>9</v>
      </c>
      <c r="O10" s="3">
        <v>5</v>
      </c>
      <c r="P10" s="2">
        <f t="shared" si="5"/>
        <v>14</v>
      </c>
      <c r="Q10" s="3">
        <v>3</v>
      </c>
      <c r="R10" s="2">
        <f t="shared" si="6"/>
        <v>18</v>
      </c>
      <c r="S10" s="3">
        <v>4</v>
      </c>
      <c r="T10" s="2">
        <f t="shared" si="7"/>
        <v>16</v>
      </c>
      <c r="U10" s="3"/>
      <c r="V10" s="2">
        <f t="shared" si="8"/>
        <v>0</v>
      </c>
      <c r="W10" s="3" t="s">
        <v>82</v>
      </c>
      <c r="X10" s="2">
        <f t="shared" si="9"/>
        <v>0</v>
      </c>
      <c r="Y10" s="3"/>
      <c r="Z10" s="2">
        <f t="shared" si="10"/>
        <v>0</v>
      </c>
      <c r="AA10" s="2"/>
      <c r="AB10" s="2" t="s">
        <v>418</v>
      </c>
      <c r="AC10" s="2" t="s">
        <v>419</v>
      </c>
    </row>
    <row r="11" spans="1:29" ht="15">
      <c r="A11" s="2">
        <v>6</v>
      </c>
      <c r="B11" s="2">
        <v>143</v>
      </c>
      <c r="C11" s="2" t="s">
        <v>397</v>
      </c>
      <c r="D11" s="2" t="s">
        <v>384</v>
      </c>
      <c r="E11" s="2" t="s">
        <v>229</v>
      </c>
      <c r="F11" s="2">
        <f t="shared" si="0"/>
        <v>81</v>
      </c>
      <c r="G11" s="3">
        <v>2</v>
      </c>
      <c r="H11" s="2">
        <f t="shared" si="1"/>
        <v>20</v>
      </c>
      <c r="I11" s="3">
        <v>2</v>
      </c>
      <c r="J11" s="2">
        <f t="shared" si="2"/>
        <v>20</v>
      </c>
      <c r="K11" s="3">
        <v>3</v>
      </c>
      <c r="L11" s="2">
        <f t="shared" si="3"/>
        <v>18</v>
      </c>
      <c r="M11" s="3">
        <v>1</v>
      </c>
      <c r="N11" s="2">
        <f t="shared" si="4"/>
        <v>23</v>
      </c>
      <c r="O11" s="3"/>
      <c r="P11" s="2">
        <f t="shared" si="5"/>
        <v>0</v>
      </c>
      <c r="Q11" s="3"/>
      <c r="R11" s="2">
        <f t="shared" si="6"/>
        <v>0</v>
      </c>
      <c r="S11" s="3"/>
      <c r="T11" s="2">
        <f t="shared" si="7"/>
        <v>0</v>
      </c>
      <c r="U11" s="3"/>
      <c r="V11" s="2">
        <f t="shared" si="8"/>
        <v>0</v>
      </c>
      <c r="W11" s="3"/>
      <c r="X11" s="2">
        <f t="shared" si="9"/>
        <v>0</v>
      </c>
      <c r="Y11" s="3"/>
      <c r="Z11" s="2">
        <f t="shared" si="10"/>
        <v>0</v>
      </c>
      <c r="AA11" s="2" t="s">
        <v>21</v>
      </c>
      <c r="AB11" s="2" t="s">
        <v>100</v>
      </c>
      <c r="AC11" s="2" t="s">
        <v>385</v>
      </c>
    </row>
    <row r="12" spans="1:29" ht="15">
      <c r="A12" s="2">
        <v>7</v>
      </c>
      <c r="B12" s="2">
        <v>90</v>
      </c>
      <c r="C12" s="2" t="s">
        <v>397</v>
      </c>
      <c r="D12" s="2" t="s">
        <v>408</v>
      </c>
      <c r="E12" s="2" t="s">
        <v>409</v>
      </c>
      <c r="F12" s="2">
        <f t="shared" si="0"/>
        <v>74</v>
      </c>
      <c r="G12" s="3">
        <v>4</v>
      </c>
      <c r="H12" s="2">
        <f t="shared" si="1"/>
        <v>16</v>
      </c>
      <c r="I12" s="3">
        <v>3</v>
      </c>
      <c r="J12" s="2">
        <f t="shared" si="2"/>
        <v>18</v>
      </c>
      <c r="K12" s="3">
        <v>6</v>
      </c>
      <c r="L12" s="2">
        <f t="shared" si="3"/>
        <v>13</v>
      </c>
      <c r="M12" s="3">
        <v>8</v>
      </c>
      <c r="N12" s="2">
        <f t="shared" si="4"/>
        <v>11</v>
      </c>
      <c r="O12" s="3"/>
      <c r="P12" s="2">
        <f t="shared" si="5"/>
        <v>0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 t="shared" si="8"/>
        <v>0</v>
      </c>
      <c r="W12" s="3">
        <v>4</v>
      </c>
      <c r="X12" s="2">
        <f t="shared" si="9"/>
        <v>16</v>
      </c>
      <c r="Y12" s="3"/>
      <c r="Z12" s="2">
        <f t="shared" si="10"/>
        <v>0</v>
      </c>
      <c r="AA12" s="2" t="s">
        <v>410</v>
      </c>
      <c r="AB12" s="2" t="s">
        <v>100</v>
      </c>
      <c r="AC12" s="2"/>
    </row>
    <row r="13" spans="1:29" ht="15">
      <c r="A13" s="2">
        <v>8</v>
      </c>
      <c r="B13" s="2">
        <v>6</v>
      </c>
      <c r="C13" s="2" t="s">
        <v>397</v>
      </c>
      <c r="D13" s="2" t="s">
        <v>420</v>
      </c>
      <c r="E13" s="2" t="s">
        <v>421</v>
      </c>
      <c r="F13" s="2">
        <f t="shared" si="0"/>
        <v>70</v>
      </c>
      <c r="G13" s="3"/>
      <c r="H13" s="2">
        <f t="shared" si="1"/>
        <v>0</v>
      </c>
      <c r="I13" s="3">
        <v>12</v>
      </c>
      <c r="J13" s="2">
        <f t="shared" si="2"/>
        <v>7</v>
      </c>
      <c r="K13" s="3">
        <v>13</v>
      </c>
      <c r="L13" s="2">
        <f t="shared" si="3"/>
        <v>6</v>
      </c>
      <c r="M13" s="3">
        <v>11</v>
      </c>
      <c r="N13" s="2">
        <f t="shared" si="4"/>
        <v>8</v>
      </c>
      <c r="O13" s="3">
        <v>7</v>
      </c>
      <c r="P13" s="2">
        <f t="shared" si="5"/>
        <v>12</v>
      </c>
      <c r="Q13" s="3">
        <v>6</v>
      </c>
      <c r="R13" s="2">
        <f t="shared" si="6"/>
        <v>13</v>
      </c>
      <c r="S13" s="3">
        <v>7</v>
      </c>
      <c r="T13" s="2">
        <f t="shared" si="7"/>
        <v>12</v>
      </c>
      <c r="U13" s="3"/>
      <c r="V13" s="2">
        <f t="shared" si="8"/>
        <v>0</v>
      </c>
      <c r="W13" s="3">
        <v>7</v>
      </c>
      <c r="X13" s="2">
        <f t="shared" si="9"/>
        <v>12</v>
      </c>
      <c r="Y13" s="3"/>
      <c r="Z13" s="2">
        <f t="shared" si="10"/>
        <v>0</v>
      </c>
      <c r="AA13" s="2"/>
      <c r="AB13" s="2" t="s">
        <v>100</v>
      </c>
      <c r="AC13" s="2" t="s">
        <v>422</v>
      </c>
    </row>
    <row r="14" spans="2:29" ht="15">
      <c r="B14" s="5">
        <v>17</v>
      </c>
      <c r="C14" s="5" t="s">
        <v>397</v>
      </c>
      <c r="D14" s="5" t="s">
        <v>390</v>
      </c>
      <c r="E14" s="5" t="s">
        <v>391</v>
      </c>
      <c r="F14" s="5">
        <f t="shared" si="0"/>
        <v>68</v>
      </c>
      <c r="G14" s="3"/>
      <c r="H14" s="5">
        <f t="shared" si="1"/>
        <v>0</v>
      </c>
      <c r="I14" s="3">
        <v>8</v>
      </c>
      <c r="J14" s="5">
        <f t="shared" si="2"/>
        <v>11</v>
      </c>
      <c r="K14" s="3"/>
      <c r="L14" s="5">
        <f t="shared" si="3"/>
        <v>0</v>
      </c>
      <c r="M14" s="3">
        <v>6</v>
      </c>
      <c r="N14" s="5">
        <f t="shared" si="4"/>
        <v>13</v>
      </c>
      <c r="O14" s="3">
        <v>4</v>
      </c>
      <c r="P14" s="5">
        <f t="shared" si="5"/>
        <v>16</v>
      </c>
      <c r="Q14" s="3"/>
      <c r="R14" s="5">
        <f t="shared" si="6"/>
        <v>0</v>
      </c>
      <c r="S14" s="3">
        <v>5</v>
      </c>
      <c r="T14" s="5">
        <f t="shared" si="7"/>
        <v>14</v>
      </c>
      <c r="U14" s="3"/>
      <c r="V14" s="5">
        <f t="shared" si="8"/>
        <v>0</v>
      </c>
      <c r="W14" s="3">
        <v>5</v>
      </c>
      <c r="X14" s="5">
        <f t="shared" si="9"/>
        <v>14</v>
      </c>
      <c r="Y14" s="3"/>
      <c r="Z14" s="5">
        <f t="shared" si="10"/>
        <v>0</v>
      </c>
      <c r="AA14" s="5" t="s">
        <v>21</v>
      </c>
      <c r="AB14" s="5" t="s">
        <v>100</v>
      </c>
      <c r="AC14" s="5" t="s">
        <v>392</v>
      </c>
    </row>
    <row r="15" spans="1:29" ht="15">
      <c r="A15" s="2">
        <v>10</v>
      </c>
      <c r="B15" s="2">
        <v>111</v>
      </c>
      <c r="C15" s="2" t="s">
        <v>397</v>
      </c>
      <c r="D15" s="2" t="s">
        <v>406</v>
      </c>
      <c r="E15" s="2" t="s">
        <v>232</v>
      </c>
      <c r="F15" s="2">
        <f t="shared" si="0"/>
        <v>67</v>
      </c>
      <c r="G15" s="3">
        <v>7</v>
      </c>
      <c r="H15" s="2">
        <f t="shared" si="1"/>
        <v>12</v>
      </c>
      <c r="I15" s="3">
        <v>5</v>
      </c>
      <c r="J15" s="2">
        <f t="shared" si="2"/>
        <v>14</v>
      </c>
      <c r="K15" s="3">
        <v>5</v>
      </c>
      <c r="L15" s="2">
        <f t="shared" si="3"/>
        <v>14</v>
      </c>
      <c r="M15" s="3">
        <v>5</v>
      </c>
      <c r="N15" s="2">
        <f t="shared" si="4"/>
        <v>14</v>
      </c>
      <c r="O15" s="3"/>
      <c r="P15" s="2">
        <f t="shared" si="5"/>
        <v>0</v>
      </c>
      <c r="Q15" s="3"/>
      <c r="R15" s="2">
        <f t="shared" si="6"/>
        <v>0</v>
      </c>
      <c r="S15" s="3">
        <v>6</v>
      </c>
      <c r="T15" s="2">
        <f t="shared" si="7"/>
        <v>13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135</v>
      </c>
      <c r="AB15" s="2"/>
      <c r="AC15" s="2" t="s">
        <v>407</v>
      </c>
    </row>
    <row r="16" spans="1:29" ht="15">
      <c r="A16" s="2">
        <v>11</v>
      </c>
      <c r="B16" s="2">
        <v>94</v>
      </c>
      <c r="C16" s="2" t="s">
        <v>397</v>
      </c>
      <c r="D16" s="2" t="s">
        <v>425</v>
      </c>
      <c r="E16" s="2" t="s">
        <v>426</v>
      </c>
      <c r="F16" s="2">
        <f t="shared" si="0"/>
        <v>46</v>
      </c>
      <c r="G16" s="3">
        <v>1</v>
      </c>
      <c r="H16" s="2">
        <f t="shared" si="1"/>
        <v>23</v>
      </c>
      <c r="I16" s="3"/>
      <c r="J16" s="2">
        <f t="shared" si="2"/>
        <v>0</v>
      </c>
      <c r="K16" s="3">
        <v>1</v>
      </c>
      <c r="L16" s="2">
        <f t="shared" si="3"/>
        <v>23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 t="s">
        <v>147</v>
      </c>
      <c r="AB16" s="2" t="s">
        <v>418</v>
      </c>
      <c r="AC16" s="2" t="s">
        <v>427</v>
      </c>
    </row>
    <row r="17" spans="1:29" ht="15">
      <c r="A17" s="2">
        <v>12</v>
      </c>
      <c r="B17" s="2">
        <v>29</v>
      </c>
      <c r="C17" s="2" t="s">
        <v>397</v>
      </c>
      <c r="D17" s="2" t="s">
        <v>399</v>
      </c>
      <c r="E17" s="2" t="s">
        <v>400</v>
      </c>
      <c r="F17" s="2">
        <f t="shared" si="0"/>
        <v>38</v>
      </c>
      <c r="G17" s="3"/>
      <c r="H17" s="2">
        <f t="shared" si="1"/>
        <v>0</v>
      </c>
      <c r="I17" s="3">
        <v>7</v>
      </c>
      <c r="J17" s="2">
        <f t="shared" si="2"/>
        <v>12</v>
      </c>
      <c r="K17" s="3"/>
      <c r="L17" s="2">
        <f t="shared" si="3"/>
        <v>0</v>
      </c>
      <c r="M17" s="3">
        <v>9</v>
      </c>
      <c r="N17" s="2">
        <f t="shared" si="4"/>
        <v>10</v>
      </c>
      <c r="O17" s="3"/>
      <c r="P17" s="2">
        <f t="shared" si="5"/>
        <v>0</v>
      </c>
      <c r="Q17" s="3">
        <v>4</v>
      </c>
      <c r="R17" s="2">
        <f t="shared" si="6"/>
        <v>16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21</v>
      </c>
      <c r="AB17" s="2" t="s">
        <v>108</v>
      </c>
      <c r="AC17" s="2" t="s">
        <v>401</v>
      </c>
    </row>
    <row r="18" spans="1:29" ht="15">
      <c r="A18" s="2">
        <v>13</v>
      </c>
      <c r="B18" s="2">
        <v>15</v>
      </c>
      <c r="C18" s="2" t="s">
        <v>397</v>
      </c>
      <c r="D18" s="2" t="s">
        <v>423</v>
      </c>
      <c r="E18" s="2" t="s">
        <v>424</v>
      </c>
      <c r="F18" s="2">
        <f t="shared" si="0"/>
        <v>17</v>
      </c>
      <c r="G18" s="3"/>
      <c r="H18" s="2">
        <f t="shared" si="1"/>
        <v>0</v>
      </c>
      <c r="I18" s="3">
        <v>9</v>
      </c>
      <c r="J18" s="2">
        <f t="shared" si="2"/>
        <v>10</v>
      </c>
      <c r="K18" s="3">
        <v>12</v>
      </c>
      <c r="L18" s="2">
        <f t="shared" si="3"/>
        <v>7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/>
      <c r="AB18" s="2"/>
      <c r="AC18" s="2"/>
    </row>
    <row r="19" spans="1:29" ht="15">
      <c r="A19" s="2">
        <v>14</v>
      </c>
      <c r="B19" s="2">
        <v>41</v>
      </c>
      <c r="C19" s="2" t="s">
        <v>397</v>
      </c>
      <c r="D19" s="2" t="s">
        <v>428</v>
      </c>
      <c r="E19" s="2" t="s">
        <v>193</v>
      </c>
      <c r="F19" s="2">
        <f t="shared" si="0"/>
        <v>16</v>
      </c>
      <c r="G19" s="3"/>
      <c r="H19" s="2">
        <f t="shared" si="1"/>
        <v>0</v>
      </c>
      <c r="I19" s="3"/>
      <c r="J19" s="2">
        <f t="shared" si="2"/>
        <v>0</v>
      </c>
      <c r="K19" s="3">
        <v>14</v>
      </c>
      <c r="L19" s="2">
        <f t="shared" si="3"/>
        <v>5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>
        <v>8</v>
      </c>
      <c r="X19" s="2">
        <f t="shared" si="9"/>
        <v>11</v>
      </c>
      <c r="Y19" s="3"/>
      <c r="Z19" s="2">
        <f t="shared" si="10"/>
        <v>0</v>
      </c>
      <c r="AA19" s="2" t="s">
        <v>194</v>
      </c>
      <c r="AB19" s="2"/>
      <c r="AC19" s="2" t="s">
        <v>196</v>
      </c>
    </row>
    <row r="20" spans="1:29" ht="15">
      <c r="A20" s="2">
        <v>15</v>
      </c>
      <c r="B20" s="2">
        <v>21</v>
      </c>
      <c r="C20" s="2" t="s">
        <v>397</v>
      </c>
      <c r="D20" s="2" t="s">
        <v>415</v>
      </c>
      <c r="E20" s="2" t="s">
        <v>416</v>
      </c>
      <c r="F20" s="2">
        <f t="shared" si="0"/>
        <v>9</v>
      </c>
      <c r="G20" s="3"/>
      <c r="H20" s="2">
        <f t="shared" si="1"/>
        <v>0</v>
      </c>
      <c r="I20" s="3"/>
      <c r="J20" s="2">
        <f t="shared" si="2"/>
        <v>0</v>
      </c>
      <c r="K20" s="3">
        <v>10</v>
      </c>
      <c r="L20" s="2">
        <f t="shared" si="3"/>
        <v>9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370</v>
      </c>
      <c r="AB20" s="2"/>
      <c r="AC20" s="2"/>
    </row>
    <row r="21" spans="1:29" ht="15">
      <c r="A21" s="2">
        <v>16</v>
      </c>
      <c r="B21" s="4"/>
      <c r="C21" s="4"/>
      <c r="D21" s="4"/>
      <c r="E21" s="4"/>
      <c r="F21" s="4"/>
      <c r="G21" s="3"/>
      <c r="H21" s="4"/>
      <c r="I21" s="3"/>
      <c r="J21" s="4"/>
      <c r="K21" s="3">
        <v>8</v>
      </c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4"/>
      <c r="AA21" s="4"/>
      <c r="AB21" s="4"/>
      <c r="AC21" s="4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24</v>
      </c>
      <c r="C6" s="2" t="s">
        <v>380</v>
      </c>
      <c r="D6" s="2" t="s">
        <v>327</v>
      </c>
      <c r="E6" s="2" t="s">
        <v>328</v>
      </c>
      <c r="F6" s="2">
        <f aca="true" t="shared" si="0" ref="F6:F22">H6+J6+L6+N6+P6+R6+T6+V6+X6+Z6</f>
        <v>184</v>
      </c>
      <c r="G6" s="3">
        <v>1</v>
      </c>
      <c r="H6" s="2">
        <f aca="true" t="shared" si="1" ref="H6:H21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1</v>
      </c>
      <c r="J6" s="2">
        <f aca="true" t="shared" si="2" ref="J6:J21">IF($I6=1,23,IF($I6=2,20,IF($I6=3,18,IF($I6=4,16,IF($I6=5,14,IF($I6=6,13,IF($I6=7,12,IF($I6=8,11,0))))))))+IF($I6=9,10,IF($I6=10,9,IF($I6=11,8,IF($I6=12,7,IF($I6=13,6,IF($I6=14,5,IF($I6=15,4,0)))))))+IF($I6=16,3,IF($I6=17,2,IF($I6=18,1,0)))</f>
        <v>23</v>
      </c>
      <c r="K6" s="3">
        <v>1</v>
      </c>
      <c r="L6" s="2">
        <f aca="true" t="shared" si="3" ref="L6:L22">IF($K6=1,23,IF($K6=2,20,IF($K6=3,18,IF($K6=4,16,IF($K6=5,14,IF($K6=6,13,IF($K6=7,12,IF($K6=8,11,0))))))))+IF($K6=9,10,IF($K6=10,9,IF($K6=11,8,IF($K6=12,7,IF($K6=13,6,IF($K6=14,5,IF($K6=15,4,0)))))))+IF($K6=16,3,IF($K6=17,2,IF($K6=18,1,0)))</f>
        <v>23</v>
      </c>
      <c r="M6" s="3">
        <v>1</v>
      </c>
      <c r="N6" s="2">
        <f aca="true" t="shared" si="4" ref="N6:N21">IF($M6=1,23,IF($M6=2,20,IF($M6=3,18,IF($M6=4,16,IF($M6=5,14,IF($M6=6,13,IF($M6=7,12,IF($M6=8,11,0))))))))+IF($M6=9,10,IF($M6=10,9,IF($M6=11,8,IF($M6=12,7,IF($M6=13,6,IF($M6=14,5,IF($M6=15,4,0)))))))+IF($M6=16,3,IF($M6=17,2,IF($M6=18,1,0)))</f>
        <v>23</v>
      </c>
      <c r="O6" s="3">
        <v>1</v>
      </c>
      <c r="P6" s="2">
        <f aca="true" t="shared" si="5" ref="P6:P21"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>
        <v>1</v>
      </c>
      <c r="R6" s="2">
        <f aca="true" t="shared" si="6" ref="R6:R21"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 aca="true" t="shared" si="7" ref="T6:T21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1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21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21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329</v>
      </c>
      <c r="AB6" s="2" t="s">
        <v>93</v>
      </c>
      <c r="AC6" s="2" t="s">
        <v>330</v>
      </c>
    </row>
    <row r="7" spans="1:29" ht="15">
      <c r="A7" s="2">
        <v>2</v>
      </c>
      <c r="B7" s="2">
        <v>22</v>
      </c>
      <c r="C7" s="2" t="s">
        <v>380</v>
      </c>
      <c r="D7" s="2" t="s">
        <v>348</v>
      </c>
      <c r="E7" s="2" t="s">
        <v>349</v>
      </c>
      <c r="F7" s="2">
        <f t="shared" si="0"/>
        <v>133</v>
      </c>
      <c r="G7" s="3">
        <v>3</v>
      </c>
      <c r="H7" s="2">
        <f t="shared" si="1"/>
        <v>18</v>
      </c>
      <c r="I7" s="3">
        <v>2</v>
      </c>
      <c r="J7" s="2">
        <f t="shared" si="2"/>
        <v>20</v>
      </c>
      <c r="K7" s="3">
        <v>4</v>
      </c>
      <c r="L7" s="2">
        <f t="shared" si="3"/>
        <v>16</v>
      </c>
      <c r="M7" s="3">
        <v>4</v>
      </c>
      <c r="N7" s="2">
        <f t="shared" si="4"/>
        <v>16</v>
      </c>
      <c r="O7" s="3">
        <v>6</v>
      </c>
      <c r="P7" s="2">
        <f t="shared" si="5"/>
        <v>13</v>
      </c>
      <c r="Q7" s="3">
        <v>4</v>
      </c>
      <c r="R7" s="2">
        <f t="shared" si="6"/>
        <v>16</v>
      </c>
      <c r="S7" s="3">
        <v>2</v>
      </c>
      <c r="T7" s="2">
        <f t="shared" si="7"/>
        <v>20</v>
      </c>
      <c r="U7" s="3"/>
      <c r="V7" s="2">
        <f t="shared" si="8"/>
        <v>0</v>
      </c>
      <c r="W7" s="3">
        <v>5</v>
      </c>
      <c r="X7" s="2">
        <f t="shared" si="9"/>
        <v>14</v>
      </c>
      <c r="Y7" s="3"/>
      <c r="Z7" s="2">
        <f t="shared" si="10"/>
        <v>0</v>
      </c>
      <c r="AA7" s="2" t="s">
        <v>21</v>
      </c>
      <c r="AB7" s="2" t="s">
        <v>350</v>
      </c>
      <c r="AC7" s="2" t="s">
        <v>351</v>
      </c>
    </row>
    <row r="8" spans="1:29" ht="15">
      <c r="A8" s="2">
        <v>3</v>
      </c>
      <c r="B8" s="2">
        <v>74</v>
      </c>
      <c r="C8" s="2" t="s">
        <v>380</v>
      </c>
      <c r="D8" s="2" t="s">
        <v>331</v>
      </c>
      <c r="E8" s="2" t="s">
        <v>332</v>
      </c>
      <c r="F8" s="2">
        <f t="shared" si="0"/>
        <v>130</v>
      </c>
      <c r="G8" s="3">
        <v>5</v>
      </c>
      <c r="H8" s="2">
        <f t="shared" si="1"/>
        <v>14</v>
      </c>
      <c r="I8" s="3">
        <v>6</v>
      </c>
      <c r="J8" s="2">
        <f t="shared" si="2"/>
        <v>13</v>
      </c>
      <c r="K8" s="3">
        <v>3</v>
      </c>
      <c r="L8" s="2">
        <f t="shared" si="3"/>
        <v>18</v>
      </c>
      <c r="M8" s="3">
        <v>3</v>
      </c>
      <c r="N8" s="2">
        <f t="shared" si="4"/>
        <v>18</v>
      </c>
      <c r="O8" s="3">
        <v>3</v>
      </c>
      <c r="P8" s="2">
        <f t="shared" si="5"/>
        <v>18</v>
      </c>
      <c r="Q8" s="3">
        <v>3</v>
      </c>
      <c r="R8" s="2">
        <f t="shared" si="6"/>
        <v>18</v>
      </c>
      <c r="S8" s="3">
        <v>6</v>
      </c>
      <c r="T8" s="2">
        <f t="shared" si="7"/>
        <v>13</v>
      </c>
      <c r="U8" s="3"/>
      <c r="V8" s="2">
        <f t="shared" si="8"/>
        <v>0</v>
      </c>
      <c r="W8" s="3">
        <v>3</v>
      </c>
      <c r="X8" s="2">
        <f t="shared" si="9"/>
        <v>18</v>
      </c>
      <c r="Y8" s="3"/>
      <c r="Z8" s="2">
        <f t="shared" si="10"/>
        <v>0</v>
      </c>
      <c r="AA8" s="2" t="s">
        <v>21</v>
      </c>
      <c r="AB8" s="2" t="s">
        <v>93</v>
      </c>
      <c r="AC8" s="2" t="s">
        <v>333</v>
      </c>
    </row>
    <row r="9" spans="1:29" ht="15">
      <c r="A9" s="2">
        <v>4</v>
      </c>
      <c r="B9" s="2">
        <v>48</v>
      </c>
      <c r="C9" s="2" t="s">
        <v>380</v>
      </c>
      <c r="D9" s="2" t="s">
        <v>270</v>
      </c>
      <c r="E9" s="2" t="s">
        <v>271</v>
      </c>
      <c r="F9" s="2">
        <f t="shared" si="0"/>
        <v>128</v>
      </c>
      <c r="G9" s="3">
        <v>2</v>
      </c>
      <c r="H9" s="2">
        <f t="shared" si="1"/>
        <v>20</v>
      </c>
      <c r="I9" s="3">
        <v>3</v>
      </c>
      <c r="J9" s="2">
        <f t="shared" si="2"/>
        <v>18</v>
      </c>
      <c r="K9" s="3">
        <v>5</v>
      </c>
      <c r="L9" s="2">
        <f t="shared" si="3"/>
        <v>14</v>
      </c>
      <c r="M9" s="3">
        <v>2</v>
      </c>
      <c r="N9" s="2">
        <f t="shared" si="4"/>
        <v>20</v>
      </c>
      <c r="O9" s="3">
        <v>2</v>
      </c>
      <c r="P9" s="2">
        <f t="shared" si="5"/>
        <v>20</v>
      </c>
      <c r="Q9" s="3">
        <v>2</v>
      </c>
      <c r="R9" s="2">
        <f t="shared" si="6"/>
        <v>20</v>
      </c>
      <c r="S9" s="3">
        <v>4</v>
      </c>
      <c r="T9" s="2">
        <f t="shared" si="7"/>
        <v>16</v>
      </c>
      <c r="U9" s="3"/>
      <c r="V9" s="2">
        <f t="shared" si="8"/>
        <v>0</v>
      </c>
      <c r="W9" s="3"/>
      <c r="X9" s="2">
        <f t="shared" si="9"/>
        <v>0</v>
      </c>
      <c r="Y9" s="3"/>
      <c r="Z9" s="2">
        <f t="shared" si="10"/>
        <v>0</v>
      </c>
      <c r="AA9" s="2" t="s">
        <v>21</v>
      </c>
      <c r="AB9" s="2" t="s">
        <v>93</v>
      </c>
      <c r="AC9" s="2" t="s">
        <v>272</v>
      </c>
    </row>
    <row r="10" spans="1:29" ht="15">
      <c r="A10" s="2">
        <v>5</v>
      </c>
      <c r="B10" s="2">
        <v>6</v>
      </c>
      <c r="C10" s="2" t="s">
        <v>380</v>
      </c>
      <c r="D10" s="2" t="s">
        <v>366</v>
      </c>
      <c r="E10" s="2" t="s">
        <v>216</v>
      </c>
      <c r="F10" s="2">
        <f t="shared" si="0"/>
        <v>112</v>
      </c>
      <c r="G10" s="3">
        <v>4</v>
      </c>
      <c r="H10" s="2">
        <f t="shared" si="1"/>
        <v>16</v>
      </c>
      <c r="I10" s="3">
        <v>5</v>
      </c>
      <c r="J10" s="2">
        <f t="shared" si="2"/>
        <v>14</v>
      </c>
      <c r="K10" s="3">
        <v>8</v>
      </c>
      <c r="L10" s="2">
        <f t="shared" si="3"/>
        <v>11</v>
      </c>
      <c r="M10" s="3">
        <v>7</v>
      </c>
      <c r="N10" s="2">
        <f t="shared" si="4"/>
        <v>12</v>
      </c>
      <c r="O10" s="3">
        <v>4</v>
      </c>
      <c r="P10" s="2">
        <f t="shared" si="5"/>
        <v>16</v>
      </c>
      <c r="Q10" s="3">
        <v>6</v>
      </c>
      <c r="R10" s="2">
        <f t="shared" si="6"/>
        <v>13</v>
      </c>
      <c r="S10" s="3">
        <v>5</v>
      </c>
      <c r="T10" s="2">
        <f t="shared" si="7"/>
        <v>14</v>
      </c>
      <c r="U10" s="3"/>
      <c r="V10" s="2">
        <f t="shared" si="8"/>
        <v>0</v>
      </c>
      <c r="W10" s="3">
        <v>4</v>
      </c>
      <c r="X10" s="2">
        <f t="shared" si="9"/>
        <v>16</v>
      </c>
      <c r="Y10" s="3"/>
      <c r="Z10" s="2">
        <f t="shared" si="10"/>
        <v>0</v>
      </c>
      <c r="AA10" s="2" t="s">
        <v>21</v>
      </c>
      <c r="AB10" s="2" t="s">
        <v>367</v>
      </c>
      <c r="AC10" s="2" t="s">
        <v>368</v>
      </c>
    </row>
    <row r="11" spans="1:29" ht="15">
      <c r="A11" s="2">
        <v>6</v>
      </c>
      <c r="B11" s="2">
        <v>53</v>
      </c>
      <c r="C11" s="2" t="s">
        <v>380</v>
      </c>
      <c r="D11" s="2" t="s">
        <v>185</v>
      </c>
      <c r="E11" s="2" t="s">
        <v>362</v>
      </c>
      <c r="F11" s="2">
        <f t="shared" si="0"/>
        <v>94</v>
      </c>
      <c r="G11" s="3"/>
      <c r="H11" s="2">
        <f t="shared" si="1"/>
        <v>0</v>
      </c>
      <c r="I11" s="3">
        <v>4</v>
      </c>
      <c r="J11" s="2">
        <f t="shared" si="2"/>
        <v>16</v>
      </c>
      <c r="K11" s="3">
        <v>6</v>
      </c>
      <c r="L11" s="2">
        <f t="shared" si="3"/>
        <v>13</v>
      </c>
      <c r="M11" s="3">
        <v>6</v>
      </c>
      <c r="N11" s="2">
        <f t="shared" si="4"/>
        <v>13</v>
      </c>
      <c r="O11" s="3"/>
      <c r="P11" s="2">
        <f t="shared" si="5"/>
        <v>0</v>
      </c>
      <c r="Q11" s="3">
        <v>5</v>
      </c>
      <c r="R11" s="2">
        <f t="shared" si="6"/>
        <v>14</v>
      </c>
      <c r="S11" s="3">
        <v>3</v>
      </c>
      <c r="T11" s="2">
        <f t="shared" si="7"/>
        <v>18</v>
      </c>
      <c r="U11" s="3"/>
      <c r="V11" s="2">
        <f t="shared" si="8"/>
        <v>0</v>
      </c>
      <c r="W11" s="3">
        <v>2</v>
      </c>
      <c r="X11" s="2">
        <f t="shared" si="9"/>
        <v>20</v>
      </c>
      <c r="Y11" s="3"/>
      <c r="Z11" s="2">
        <f t="shared" si="10"/>
        <v>0</v>
      </c>
      <c r="AA11" s="2" t="s">
        <v>363</v>
      </c>
      <c r="AB11" s="2" t="s">
        <v>364</v>
      </c>
      <c r="AC11" s="2" t="s">
        <v>365</v>
      </c>
    </row>
    <row r="12" spans="1:29" ht="15">
      <c r="A12" s="2">
        <v>7</v>
      </c>
      <c r="B12" s="2">
        <v>100</v>
      </c>
      <c r="C12" s="2" t="s">
        <v>380</v>
      </c>
      <c r="D12" s="2" t="s">
        <v>386</v>
      </c>
      <c r="E12" s="2" t="s">
        <v>387</v>
      </c>
      <c r="F12" s="2">
        <f t="shared" si="0"/>
        <v>92</v>
      </c>
      <c r="G12" s="3">
        <v>8</v>
      </c>
      <c r="H12" s="2">
        <f t="shared" si="1"/>
        <v>11</v>
      </c>
      <c r="I12" s="3">
        <v>9</v>
      </c>
      <c r="J12" s="2">
        <f t="shared" si="2"/>
        <v>10</v>
      </c>
      <c r="K12" s="3">
        <v>10</v>
      </c>
      <c r="L12" s="2">
        <f t="shared" si="3"/>
        <v>9</v>
      </c>
      <c r="M12" s="3">
        <v>8</v>
      </c>
      <c r="N12" s="2">
        <f t="shared" si="4"/>
        <v>11</v>
      </c>
      <c r="O12" s="3">
        <v>5</v>
      </c>
      <c r="P12" s="2">
        <f t="shared" si="5"/>
        <v>14</v>
      </c>
      <c r="Q12" s="3">
        <v>7</v>
      </c>
      <c r="R12" s="2">
        <f t="shared" si="6"/>
        <v>12</v>
      </c>
      <c r="S12" s="3">
        <v>7</v>
      </c>
      <c r="T12" s="2">
        <f t="shared" si="7"/>
        <v>12</v>
      </c>
      <c r="U12" s="3"/>
      <c r="V12" s="2">
        <f t="shared" si="8"/>
        <v>0</v>
      </c>
      <c r="W12" s="3">
        <v>6</v>
      </c>
      <c r="X12" s="2">
        <f t="shared" si="9"/>
        <v>13</v>
      </c>
      <c r="Y12" s="3"/>
      <c r="Z12" s="2">
        <f t="shared" si="10"/>
        <v>0</v>
      </c>
      <c r="AA12" s="2" t="s">
        <v>388</v>
      </c>
      <c r="AB12" s="2"/>
      <c r="AC12" s="2" t="s">
        <v>389</v>
      </c>
    </row>
    <row r="13" spans="1:29" ht="15">
      <c r="A13" s="2">
        <v>8</v>
      </c>
      <c r="B13" s="2">
        <v>11</v>
      </c>
      <c r="C13" s="2" t="s">
        <v>380</v>
      </c>
      <c r="D13" s="2" t="s">
        <v>371</v>
      </c>
      <c r="E13" s="2" t="s">
        <v>372</v>
      </c>
      <c r="F13" s="2">
        <f t="shared" si="0"/>
        <v>69</v>
      </c>
      <c r="G13" s="3"/>
      <c r="H13" s="2">
        <f t="shared" si="1"/>
        <v>0</v>
      </c>
      <c r="I13" s="3">
        <v>10</v>
      </c>
      <c r="J13" s="2">
        <f t="shared" si="2"/>
        <v>9</v>
      </c>
      <c r="K13" s="3">
        <v>13</v>
      </c>
      <c r="L13" s="2">
        <f t="shared" si="3"/>
        <v>6</v>
      </c>
      <c r="M13" s="3">
        <v>10</v>
      </c>
      <c r="N13" s="2">
        <f t="shared" si="4"/>
        <v>9</v>
      </c>
      <c r="O13" s="3">
        <v>7</v>
      </c>
      <c r="P13" s="2">
        <f t="shared" si="5"/>
        <v>12</v>
      </c>
      <c r="Q13" s="3">
        <v>8</v>
      </c>
      <c r="R13" s="2">
        <f t="shared" si="6"/>
        <v>11</v>
      </c>
      <c r="S13" s="3">
        <v>9</v>
      </c>
      <c r="T13" s="2">
        <f t="shared" si="7"/>
        <v>10</v>
      </c>
      <c r="U13" s="3"/>
      <c r="V13" s="2">
        <f t="shared" si="8"/>
        <v>0</v>
      </c>
      <c r="W13" s="3">
        <v>7</v>
      </c>
      <c r="X13" s="2">
        <f t="shared" si="9"/>
        <v>12</v>
      </c>
      <c r="Y13" s="3"/>
      <c r="Z13" s="2">
        <f t="shared" si="10"/>
        <v>0</v>
      </c>
      <c r="AA13" s="2"/>
      <c r="AB13" s="2" t="s">
        <v>88</v>
      </c>
      <c r="AC13" s="2" t="s">
        <v>373</v>
      </c>
    </row>
    <row r="14" spans="1:29" ht="15">
      <c r="A14" s="2">
        <v>9</v>
      </c>
      <c r="B14" s="2">
        <v>143</v>
      </c>
      <c r="C14" s="2" t="s">
        <v>380</v>
      </c>
      <c r="D14" s="2" t="s">
        <v>384</v>
      </c>
      <c r="E14" s="2" t="s">
        <v>229</v>
      </c>
      <c r="F14" s="2">
        <f t="shared" si="0"/>
        <v>38</v>
      </c>
      <c r="G14" s="3">
        <v>7</v>
      </c>
      <c r="H14" s="2">
        <f t="shared" si="1"/>
        <v>12</v>
      </c>
      <c r="I14" s="3">
        <v>7</v>
      </c>
      <c r="J14" s="2">
        <f t="shared" si="2"/>
        <v>12</v>
      </c>
      <c r="K14" s="3"/>
      <c r="L14" s="2">
        <f t="shared" si="3"/>
        <v>0</v>
      </c>
      <c r="M14" s="3">
        <v>5</v>
      </c>
      <c r="N14" s="2">
        <f t="shared" si="4"/>
        <v>14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21</v>
      </c>
      <c r="AB14" s="2"/>
      <c r="AC14" s="2" t="s">
        <v>385</v>
      </c>
    </row>
    <row r="15" spans="1:29" ht="15">
      <c r="A15" s="2">
        <v>10</v>
      </c>
      <c r="B15" s="2">
        <v>17</v>
      </c>
      <c r="C15" s="2" t="s">
        <v>380</v>
      </c>
      <c r="D15" s="2" t="s">
        <v>390</v>
      </c>
      <c r="E15" s="2" t="s">
        <v>391</v>
      </c>
      <c r="F15" s="2">
        <f t="shared" si="0"/>
        <v>38</v>
      </c>
      <c r="G15" s="3"/>
      <c r="H15" s="2">
        <f t="shared" si="1"/>
        <v>0</v>
      </c>
      <c r="I15" s="3">
        <v>11</v>
      </c>
      <c r="J15" s="2">
        <f t="shared" si="2"/>
        <v>8</v>
      </c>
      <c r="K15" s="3"/>
      <c r="L15" s="2">
        <f t="shared" si="3"/>
        <v>0</v>
      </c>
      <c r="M15" s="3">
        <v>9</v>
      </c>
      <c r="N15" s="2">
        <f t="shared" si="4"/>
        <v>10</v>
      </c>
      <c r="O15" s="3">
        <v>8</v>
      </c>
      <c r="P15" s="2">
        <f t="shared" si="5"/>
        <v>11</v>
      </c>
      <c r="Q15" s="3"/>
      <c r="R15" s="2">
        <f t="shared" si="6"/>
        <v>0</v>
      </c>
      <c r="S15" s="3">
        <v>10</v>
      </c>
      <c r="T15" s="2">
        <f t="shared" si="7"/>
        <v>9</v>
      </c>
      <c r="U15" s="3"/>
      <c r="V15" s="2">
        <f t="shared" si="8"/>
        <v>0</v>
      </c>
      <c r="W15" s="3" t="s">
        <v>82</v>
      </c>
      <c r="X15" s="2">
        <f t="shared" si="9"/>
        <v>0</v>
      </c>
      <c r="Y15" s="3"/>
      <c r="Z15" s="2">
        <f t="shared" si="10"/>
        <v>0</v>
      </c>
      <c r="AA15" s="2" t="s">
        <v>21</v>
      </c>
      <c r="AB15" s="2" t="s">
        <v>100</v>
      </c>
      <c r="AC15" s="2" t="s">
        <v>392</v>
      </c>
    </row>
    <row r="16" spans="1:29" ht="15">
      <c r="A16" s="2">
        <v>11</v>
      </c>
      <c r="B16" s="2">
        <v>15</v>
      </c>
      <c r="C16" s="2" t="s">
        <v>380</v>
      </c>
      <c r="D16" s="2" t="s">
        <v>59</v>
      </c>
      <c r="E16" s="2" t="s">
        <v>393</v>
      </c>
      <c r="F16" s="2">
        <f t="shared" si="0"/>
        <v>22</v>
      </c>
      <c r="G16" s="3"/>
      <c r="H16" s="2">
        <f t="shared" si="1"/>
        <v>0</v>
      </c>
      <c r="I16" s="3">
        <v>8</v>
      </c>
      <c r="J16" s="2">
        <f t="shared" si="2"/>
        <v>11</v>
      </c>
      <c r="K16" s="3"/>
      <c r="L16" s="2">
        <f t="shared" si="3"/>
        <v>0</v>
      </c>
      <c r="M16" s="3" t="s">
        <v>82</v>
      </c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>
        <v>8</v>
      </c>
      <c r="T16" s="2">
        <f t="shared" si="7"/>
        <v>11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 t="s">
        <v>394</v>
      </c>
      <c r="AB16" s="2" t="s">
        <v>100</v>
      </c>
      <c r="AC16" s="2" t="s">
        <v>395</v>
      </c>
    </row>
    <row r="17" spans="2:29" ht="15">
      <c r="B17" s="5">
        <v>12</v>
      </c>
      <c r="C17" s="5" t="s">
        <v>380</v>
      </c>
      <c r="D17" s="5" t="s">
        <v>106</v>
      </c>
      <c r="E17" s="5" t="s">
        <v>376</v>
      </c>
      <c r="F17" s="5">
        <f t="shared" si="0"/>
        <v>20</v>
      </c>
      <c r="G17" s="3"/>
      <c r="H17" s="5">
        <f t="shared" si="1"/>
        <v>0</v>
      </c>
      <c r="I17" s="3"/>
      <c r="J17" s="5">
        <f t="shared" si="2"/>
        <v>0</v>
      </c>
      <c r="K17" s="3">
        <v>2</v>
      </c>
      <c r="L17" s="5">
        <f t="shared" si="3"/>
        <v>20</v>
      </c>
      <c r="M17" s="3"/>
      <c r="N17" s="5">
        <f t="shared" si="4"/>
        <v>0</v>
      </c>
      <c r="O17" s="3"/>
      <c r="P17" s="5">
        <f t="shared" si="5"/>
        <v>0</v>
      </c>
      <c r="Q17" s="3"/>
      <c r="R17" s="5">
        <f t="shared" si="6"/>
        <v>0</v>
      </c>
      <c r="S17" s="3"/>
      <c r="T17" s="5">
        <f t="shared" si="7"/>
        <v>0</v>
      </c>
      <c r="U17" s="3"/>
      <c r="V17" s="5">
        <f t="shared" si="8"/>
        <v>0</v>
      </c>
      <c r="W17" s="3"/>
      <c r="X17" s="5">
        <f t="shared" si="9"/>
        <v>0</v>
      </c>
      <c r="Y17" s="3"/>
      <c r="Z17" s="5">
        <f t="shared" si="10"/>
        <v>0</v>
      </c>
      <c r="AA17" s="5"/>
      <c r="AB17" s="5"/>
      <c r="AC17" s="5"/>
    </row>
    <row r="18" spans="1:29" ht="15">
      <c r="A18" s="2">
        <v>13</v>
      </c>
      <c r="B18" s="2">
        <v>3</v>
      </c>
      <c r="C18" s="2" t="s">
        <v>380</v>
      </c>
      <c r="D18" s="2" t="s">
        <v>381</v>
      </c>
      <c r="E18" s="2" t="s">
        <v>382</v>
      </c>
      <c r="F18" s="2">
        <f t="shared" si="0"/>
        <v>13</v>
      </c>
      <c r="G18" s="3">
        <v>6</v>
      </c>
      <c r="H18" s="2">
        <f t="shared" si="1"/>
        <v>13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 t="s">
        <v>191</v>
      </c>
      <c r="AB18" s="2"/>
      <c r="AC18" s="2" t="s">
        <v>383</v>
      </c>
    </row>
    <row r="19" spans="1:29" ht="15">
      <c r="A19" s="2">
        <v>14</v>
      </c>
      <c r="B19" s="2">
        <v>13</v>
      </c>
      <c r="C19" s="2" t="s">
        <v>380</v>
      </c>
      <c r="D19" s="2" t="s">
        <v>357</v>
      </c>
      <c r="E19" s="2" t="s">
        <v>358</v>
      </c>
      <c r="F19" s="2">
        <f t="shared" si="0"/>
        <v>12</v>
      </c>
      <c r="G19" s="3"/>
      <c r="H19" s="2">
        <f t="shared" si="1"/>
        <v>0</v>
      </c>
      <c r="I19" s="3"/>
      <c r="J19" s="2">
        <f t="shared" si="2"/>
        <v>0</v>
      </c>
      <c r="K19" s="3">
        <v>7</v>
      </c>
      <c r="L19" s="2">
        <f t="shared" si="3"/>
        <v>12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359</v>
      </c>
      <c r="AB19" s="2" t="s">
        <v>100</v>
      </c>
      <c r="AC19" s="2" t="s">
        <v>360</v>
      </c>
    </row>
    <row r="20" spans="1:29" ht="15">
      <c r="A20" s="2">
        <v>15</v>
      </c>
      <c r="B20" s="2">
        <v>68</v>
      </c>
      <c r="C20" s="2" t="s">
        <v>380</v>
      </c>
      <c r="D20" s="2" t="s">
        <v>377</v>
      </c>
      <c r="E20" s="2" t="s">
        <v>378</v>
      </c>
      <c r="F20" s="2">
        <f t="shared" si="0"/>
        <v>10</v>
      </c>
      <c r="G20" s="3"/>
      <c r="H20" s="2">
        <f t="shared" si="1"/>
        <v>0</v>
      </c>
      <c r="I20" s="3"/>
      <c r="J20" s="2">
        <f t="shared" si="2"/>
        <v>0</v>
      </c>
      <c r="K20" s="3">
        <v>9</v>
      </c>
      <c r="L20" s="2">
        <f t="shared" si="3"/>
        <v>10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/>
      <c r="AB20" s="2"/>
      <c r="AC20" s="2"/>
    </row>
    <row r="21" spans="1:29" ht="15">
      <c r="A21" s="2">
        <v>16</v>
      </c>
      <c r="B21" s="2">
        <v>11</v>
      </c>
      <c r="C21" s="2" t="s">
        <v>380</v>
      </c>
      <c r="D21" s="2" t="s">
        <v>352</v>
      </c>
      <c r="E21" s="2" t="s">
        <v>353</v>
      </c>
      <c r="F21" s="2">
        <f t="shared" si="0"/>
        <v>8</v>
      </c>
      <c r="G21" s="3"/>
      <c r="H21" s="2">
        <f t="shared" si="1"/>
        <v>0</v>
      </c>
      <c r="I21" s="3"/>
      <c r="J21" s="2">
        <f t="shared" si="2"/>
        <v>0</v>
      </c>
      <c r="K21" s="3">
        <v>11</v>
      </c>
      <c r="L21" s="2">
        <f t="shared" si="3"/>
        <v>8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354</v>
      </c>
      <c r="AB21" s="2" t="s">
        <v>355</v>
      </c>
      <c r="AC21" s="2" t="s">
        <v>356</v>
      </c>
    </row>
    <row r="22" spans="1:29" ht="15">
      <c r="A22" s="2">
        <v>17</v>
      </c>
      <c r="B22" s="14">
        <v>17</v>
      </c>
      <c r="C22" s="2" t="s">
        <v>380</v>
      </c>
      <c r="D22" s="14" t="s">
        <v>450</v>
      </c>
      <c r="E22" s="14" t="s">
        <v>451</v>
      </c>
      <c r="F22" s="2">
        <f t="shared" si="0"/>
        <v>7</v>
      </c>
      <c r="G22" s="3"/>
      <c r="H22" s="4"/>
      <c r="I22" s="3"/>
      <c r="J22" s="4"/>
      <c r="K22" s="3">
        <v>12</v>
      </c>
      <c r="L22" s="2">
        <f t="shared" si="3"/>
        <v>7</v>
      </c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  <c r="AA22" s="4"/>
      <c r="AB22" s="4"/>
      <c r="AC22" s="4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fitToHeight="1" fitToWidth="1" orientation="landscape" paperSize="3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24</v>
      </c>
      <c r="C6" s="2" t="s">
        <v>347</v>
      </c>
      <c r="D6" s="2" t="s">
        <v>327</v>
      </c>
      <c r="E6" s="2" t="s">
        <v>328</v>
      </c>
      <c r="F6" s="2">
        <f>H6+J6+L6+N6+P6+R6+T6+V6+X6+Z6</f>
        <v>181</v>
      </c>
      <c r="G6" s="3">
        <v>1</v>
      </c>
      <c r="H6" s="2">
        <f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1</v>
      </c>
      <c r="J6" s="2">
        <f>IF($I6=1,23,IF($I6=2,20,IF($I6=3,18,IF($I6=4,16,IF($I6=5,14,IF($I6=6,13,IF($I6=7,12,IF($I6=8,11,0))))))))+IF($I6=9,10,IF($I6=10,9,IF($I6=11,8,IF($I6=12,7,IF($I6=13,6,IF($I6=14,5,IF($I6=15,4,0)))))))+IF($I6=16,3,IF($I6=17,2,IF($I6=18,1,0)))</f>
        <v>23</v>
      </c>
      <c r="K6" s="3">
        <v>2</v>
      </c>
      <c r="L6" s="2">
        <f>IF($K6=1,23,IF($K6=2,20,IF($K6=3,18,IF($K6=4,16,IF($K6=5,14,IF($K6=6,13,IF($K6=7,12,IF($K6=8,11,0))))))))+IF($K6=9,10,IF($K6=10,9,IF($K6=11,8,IF($K6=12,7,IF($K6=13,6,IF($K6=14,5,IF($K6=15,4,0)))))))+IF($K6=16,3,IF($K6=17,2,IF($K6=18,1,0)))</f>
        <v>20</v>
      </c>
      <c r="M6" s="3">
        <v>1</v>
      </c>
      <c r="N6" s="2">
        <f>IF($M6=1,23,IF($M6=2,20,IF($M6=3,18,IF($M6=4,16,IF($M6=5,14,IF($M6=6,13,IF($M6=7,12,IF($M6=8,11,0))))))))+IF($M6=9,10,IF($M6=10,9,IF($M6=11,8,IF($M6=12,7,IF($M6=13,6,IF($M6=14,5,IF($M6=15,4,0)))))))+IF($M6=16,3,IF($M6=17,2,IF($M6=18,1,0)))</f>
        <v>23</v>
      </c>
      <c r="O6" s="3">
        <v>1</v>
      </c>
      <c r="P6" s="2">
        <f>IF($O6=1,23,IF($O6=2,20,IF($O6=3,18,IF($O6=4,16,IF($O6=5,14,IF($O6=6,13,IF($O6=7,12,IF($O6=8,11,0))))))))+IF($O6=9,10,IF($O6=10,9,IF($O6=11,8,IF($O6=12,7,IF($O6=13,6,IF($O6=14,5,IF($O6=15,4,0)))))))+IF($O6=16,3,IF($O6=17,2,IF($O6=18,1,0)))</f>
        <v>23</v>
      </c>
      <c r="Q6" s="3">
        <v>1</v>
      </c>
      <c r="R6" s="2">
        <f>IF($Q6=1,23,IF($Q6=2,20,IF($Q6=3,18,IF($Q6=4,16,IF($Q6=5,14,IF($Q6=6,13,IF($Q6=7,12,IF($Q6=8,11,0))))))))+IF($Q6=9,10,IF($Q6=10,9,IF($Q6=11,8,IF($Q6=12,7,IF($Q6=13,6,IF($Q6=14,5,IF($Q6=15,4,0)))))))+IF($Q6=16,3,IF($Q6=17,2,IF($Q6=18,1,0)))</f>
        <v>23</v>
      </c>
      <c r="S6" s="3">
        <v>1</v>
      </c>
      <c r="T6" s="2">
        <f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329</v>
      </c>
      <c r="AB6" s="2" t="s">
        <v>93</v>
      </c>
      <c r="AC6" s="2" t="s">
        <v>330</v>
      </c>
    </row>
    <row r="7" spans="1:29" ht="15">
      <c r="A7" s="2">
        <v>2</v>
      </c>
      <c r="B7" s="2">
        <v>74</v>
      </c>
      <c r="C7" s="2" t="s">
        <v>347</v>
      </c>
      <c r="D7" s="2" t="s">
        <v>331</v>
      </c>
      <c r="E7" s="2" t="s">
        <v>332</v>
      </c>
      <c r="F7" s="2">
        <f>H7+J7+L7+N7+P7+R7+T7+V7+X7+Z7</f>
        <v>139</v>
      </c>
      <c r="G7" s="3">
        <v>3</v>
      </c>
      <c r="H7" s="2">
        <f>IF($G7=1,23,IF($G7=2,20,IF($G7=3,18,IF($G7=4,16,IF($G7=5,14,IF($G7=6,13,IF($G7=7,12,IF($G7=8,11,0))))))))+IF($G7=9,10,IF($G7=10,9,IF($G7=11,8,IF($G7=12,7,IF($G7=13,6,IF($G7=14,5,IF($G7=15,4,0)))))))+IF($G7=16,3,IF($G7=17,2,IF($G7=18,1,0)))</f>
        <v>18</v>
      </c>
      <c r="I7" s="3">
        <v>3</v>
      </c>
      <c r="J7" s="2">
        <f>IF($I7=1,23,IF($I7=2,20,IF($I7=3,18,IF($I7=4,16,IF($I7=5,14,IF($I7=6,13,IF($I7=7,12,IF($I7=8,11,0))))))))+IF($I7=9,10,IF($I7=10,9,IF($I7=11,8,IF($I7=12,7,IF($I7=13,6,IF($I7=14,5,IF($I7=15,4,0)))))))+IF($I7=16,3,IF($I7=17,2,IF($I7=18,1,0)))</f>
        <v>18</v>
      </c>
      <c r="K7" s="3">
        <v>6</v>
      </c>
      <c r="L7" s="2">
        <f>IF($K7=1,23,IF($K7=2,20,IF($K7=3,18,IF($K7=4,16,IF($K7=5,14,IF($K7=6,13,IF($K7=7,12,IF($K7=8,11,0))))))))+IF($K7=9,10,IF($K7=10,9,IF($K7=11,8,IF($K7=12,7,IF($K7=13,6,IF($K7=14,5,IF($K7=15,4,0)))))))+IF($K7=16,3,IF($K7=17,2,IF($K7=18,1,0)))</f>
        <v>13</v>
      </c>
      <c r="M7" s="3">
        <v>3</v>
      </c>
      <c r="N7" s="2">
        <f>IF($M7=1,23,IF($M7=2,20,IF($M7=3,18,IF($M7=4,16,IF($M7=5,14,IF($M7=6,13,IF($M7=7,12,IF($M7=8,11,0))))))))+IF($M7=9,10,IF($M7=10,9,IF($M7=11,8,IF($M7=12,7,IF($M7=13,6,IF($M7=14,5,IF($M7=15,4,0)))))))+IF($M7=16,3,IF($M7=17,2,IF($M7=18,1,0)))</f>
        <v>18</v>
      </c>
      <c r="O7" s="3">
        <v>3</v>
      </c>
      <c r="P7" s="2">
        <f>IF($O7=1,23,IF($O7=2,20,IF($O7=3,18,IF($O7=4,16,IF($O7=5,14,IF($O7=6,13,IF($O7=7,12,IF($O7=8,11,0))))))))+IF($O7=9,10,IF($O7=10,9,IF($O7=11,8,IF($O7=12,7,IF($O7=13,6,IF($O7=14,5,IF($O7=15,4,0)))))))+IF($O7=16,3,IF($O7=17,2,IF($O7=18,1,0)))</f>
        <v>18</v>
      </c>
      <c r="Q7" s="3">
        <v>4</v>
      </c>
      <c r="R7" s="2">
        <f>IF($Q7=1,23,IF($Q7=2,20,IF($Q7=3,18,IF($Q7=4,16,IF($Q7=5,14,IF($Q7=6,13,IF($Q7=7,12,IF($Q7=8,11,0))))))))+IF($Q7=9,10,IF($Q7=10,9,IF($Q7=11,8,IF($Q7=12,7,IF($Q7=13,6,IF($Q7=14,5,IF($Q7=15,4,0)))))))+IF($Q7=16,3,IF($Q7=17,2,IF($Q7=18,1,0)))</f>
        <v>16</v>
      </c>
      <c r="S7" s="3">
        <v>3</v>
      </c>
      <c r="T7" s="2">
        <f>IF($S7=1,23,IF($S7=2,20,IF($S7=3,18,IF($S7=4,16,IF($S7=5,14,IF($S7=6,13,IF($S7=7,12,IF($S7=8,11,0))))))))+IF($S7=9,10,IF($S7=10,9,IF($S7=11,8,IF($S7=12,7,IF($S7=13,6,IF($S7=14,5,IF($S7=15,4,0)))))))+IF($S7=16,3,IF($S7=17,2,IF($S7=18,1,0)))</f>
        <v>18</v>
      </c>
      <c r="U7" s="3"/>
      <c r="V7" s="2">
        <f>IF($U7=1,23,IF($U7=2,20,IF($U7=3,18,IF($U7=4,16,IF($U7=5,14,IF($U7=6,13,IF($U7=7,12,IF($U7=8,11,0))))))))+IF($U7=9,10,IF($U7=10,9,IF($U7=11,8,IF($U7=12,7,IF($U7=13,6,IF($U7=14,5,IF($U7=15,4,0)))))))+IF($U7=16,3,IF($U7=17,2,IF($U7=18,1,0)))</f>
        <v>0</v>
      </c>
      <c r="W7" s="3">
        <v>2</v>
      </c>
      <c r="X7" s="2">
        <f>IF($W7=1,23,IF($W7=2,20,IF($W7=3,18,IF($W7=4,16,IF($W7=5,14,IF($W7=6,13,IF($W7=7,12,IF($W7=8,11,0))))))))+IF($W7=9,10,IF($W7=10,9,IF($W7=11,8,IF($W7=12,7,IF($W7=13,6,IF($W7=14,5,IF($W7=15,4,0)))))))+IF($W7=16,3,IF($W7=17,2,IF($W7=18,1,0)))</f>
        <v>20</v>
      </c>
      <c r="Y7" s="3"/>
      <c r="Z7" s="2">
        <f>IF($Y7=1,23,IF($Y7=2,20,IF($Y7=3,18,IF($Y7=4,16,IF($Y7=5,14,IF($Y7=6,13,IF($Y7=7,12,IF($Y7=8,11,0))))))))+IF($Y7=9,10,IF($Y7=10,9,IF($Y7=11,8,IF($Y7=12,7,IF($Y7=13,6,IF($Y7=14,5,IF($Y7=15,4,0)))))))+IF($Y7=16,3,IF($Y7=17,2,IF($Y7=18,1,0)))</f>
        <v>0</v>
      </c>
      <c r="AA7" s="2" t="s">
        <v>21</v>
      </c>
      <c r="AB7" s="2" t="s">
        <v>93</v>
      </c>
      <c r="AC7" s="2" t="s">
        <v>333</v>
      </c>
    </row>
    <row r="8" spans="1:29" ht="15">
      <c r="A8" s="2">
        <v>3</v>
      </c>
      <c r="B8" s="2">
        <v>48</v>
      </c>
      <c r="C8" s="2" t="s">
        <v>347</v>
      </c>
      <c r="D8" s="2" t="s">
        <v>270</v>
      </c>
      <c r="E8" s="2" t="s">
        <v>271</v>
      </c>
      <c r="F8" s="2">
        <f>H8+J8+L8+N8+P8+R8+T8+V8+X8+Z8</f>
        <v>128</v>
      </c>
      <c r="G8" s="3">
        <v>2</v>
      </c>
      <c r="H8" s="2">
        <f>IF($G8=1,23,IF($G8=2,20,IF($G8=3,18,IF($G8=4,16,IF($G8=5,14,IF($G8=6,13,IF($G8=7,12,IF($G8=8,11,0))))))))+IF($G8=9,10,IF($G8=10,9,IF($G8=11,8,IF($G8=12,7,IF($G8=13,6,IF($G8=14,5,IF($G8=15,4,0)))))))+IF($G8=16,3,IF($G8=17,2,IF($G8=18,1,0)))</f>
        <v>20</v>
      </c>
      <c r="I8" s="3">
        <v>2</v>
      </c>
      <c r="J8" s="2">
        <f>IF($I8=1,23,IF($I8=2,20,IF($I8=3,18,IF($I8=4,16,IF($I8=5,14,IF($I8=6,13,IF($I8=7,12,IF($I8=8,11,0))))))))+IF($I8=9,10,IF($I8=10,9,IF($I8=11,8,IF($I8=12,7,IF($I8=13,6,IF($I8=14,5,IF($I8=15,4,0)))))))+IF($I8=16,3,IF($I8=17,2,IF($I8=18,1,0)))</f>
        <v>20</v>
      </c>
      <c r="K8" s="3">
        <v>7</v>
      </c>
      <c r="L8" s="2">
        <f>IF($K8=1,23,IF($K8=2,20,IF($K8=3,18,IF($K8=4,16,IF($K8=5,14,IF($K8=6,13,IF($K8=7,12,IF($K8=8,11,0))))))))+IF($K8=9,10,IF($K8=10,9,IF($K8=11,8,IF($K8=12,7,IF($K8=13,6,IF($K8=14,5,IF($K8=15,4,0)))))))+IF($K8=16,3,IF($K8=17,2,IF($K8=18,1,0)))</f>
        <v>12</v>
      </c>
      <c r="M8" s="3">
        <v>2</v>
      </c>
      <c r="N8" s="2">
        <f>IF($M8=1,23,IF($M8=2,20,IF($M8=3,18,IF($M8=4,16,IF($M8=5,14,IF($M8=6,13,IF($M8=7,12,IF($M8=8,11,0))))))))+IF($M8=9,10,IF($M8=10,9,IF($M8=11,8,IF($M8=12,7,IF($M8=13,6,IF($M8=14,5,IF($M8=15,4,0)))))))+IF($M8=16,3,IF($M8=17,2,IF($M8=18,1,0)))</f>
        <v>20</v>
      </c>
      <c r="O8" s="3">
        <v>2</v>
      </c>
      <c r="P8" s="2">
        <f>IF($O8=1,23,IF($O8=2,20,IF($O8=3,18,IF($O8=4,16,IF($O8=5,14,IF($O8=6,13,IF($O8=7,12,IF($O8=8,11,0))))))))+IF($O8=9,10,IF($O8=10,9,IF($O8=11,8,IF($O8=12,7,IF($O8=13,6,IF($O8=14,5,IF($O8=15,4,0)))))))+IF($O8=16,3,IF($O8=17,2,IF($O8=18,1,0)))</f>
        <v>20</v>
      </c>
      <c r="Q8" s="3">
        <v>2</v>
      </c>
      <c r="R8" s="2">
        <f>IF($Q8=1,23,IF($Q8=2,20,IF($Q8=3,18,IF($Q8=4,16,IF($Q8=5,14,IF($Q8=6,13,IF($Q8=7,12,IF($Q8=8,11,0))))))))+IF($Q8=9,10,IF($Q8=10,9,IF($Q8=11,8,IF($Q8=12,7,IF($Q8=13,6,IF($Q8=14,5,IF($Q8=15,4,0)))))))+IF($Q8=16,3,IF($Q8=17,2,IF($Q8=18,1,0)))</f>
        <v>20</v>
      </c>
      <c r="S8" s="3">
        <v>4</v>
      </c>
      <c r="T8" s="2">
        <f>IF($S8=1,23,IF($S8=2,20,IF($S8=3,18,IF($S8=4,16,IF($S8=5,14,IF($S8=6,13,IF($S8=7,12,IF($S8=8,11,0))))))))+IF($S8=9,10,IF($S8=10,9,IF($S8=11,8,IF($S8=12,7,IF($S8=13,6,IF($S8=14,5,IF($S8=15,4,0)))))))+IF($S8=16,3,IF($S8=17,2,IF($S8=18,1,0)))</f>
        <v>16</v>
      </c>
      <c r="U8" s="3"/>
      <c r="V8" s="2">
        <f>IF($U8=1,23,IF($U8=2,20,IF($U8=3,18,IF($U8=4,16,IF($U8=5,14,IF($U8=6,13,IF($U8=7,12,IF($U8=8,11,0))))))))+IF($U8=9,10,IF($U8=10,9,IF($U8=11,8,IF($U8=12,7,IF($U8=13,6,IF($U8=14,5,IF($U8=15,4,0)))))))+IF($U8=16,3,IF($U8=17,2,IF($U8=18,1,0)))</f>
        <v>0</v>
      </c>
      <c r="W8" s="3"/>
      <c r="X8" s="2">
        <f>IF($W8=1,23,IF($W8=2,20,IF($W8=3,18,IF($W8=4,16,IF($W8=5,14,IF($W8=6,13,IF($W8=7,12,IF($W8=8,11,0))))))))+IF($W8=9,10,IF($W8=10,9,IF($W8=11,8,IF($W8=12,7,IF($W8=13,6,IF($W8=14,5,IF($W8=15,4,0)))))))+IF($W8=16,3,IF($W8=17,2,IF($W8=18,1,0)))</f>
        <v>0</v>
      </c>
      <c r="Y8" s="3"/>
      <c r="Z8" s="2">
        <f>IF($Y8=1,23,IF($Y8=2,20,IF($Y8=3,18,IF($Y8=4,16,IF($Y8=5,14,IF($Y8=6,13,IF($Y8=7,12,IF($Y8=8,11,0))))))))+IF($Y8=9,10,IF($Y8=10,9,IF($Y8=11,8,IF($Y8=12,7,IF($Y8=13,6,IF($Y8=14,5,IF($Y8=15,4,0)))))))+IF($Y8=16,3,IF($Y8=17,2,IF($Y8=18,1,0)))</f>
        <v>0</v>
      </c>
      <c r="AA8" s="2" t="s">
        <v>21</v>
      </c>
      <c r="AB8" s="2" t="s">
        <v>93</v>
      </c>
      <c r="AC8" s="2" t="s">
        <v>272</v>
      </c>
    </row>
    <row r="9" spans="1:29" ht="15">
      <c r="A9" s="2">
        <v>4</v>
      </c>
      <c r="B9" s="2">
        <v>22</v>
      </c>
      <c r="C9" s="2" t="s">
        <v>347</v>
      </c>
      <c r="D9" s="2" t="s">
        <v>348</v>
      </c>
      <c r="E9" s="2" t="s">
        <v>349</v>
      </c>
      <c r="F9" s="2">
        <f>H9+J9+L9+N9+P9+R9+T9+V9+X9+Z9</f>
        <v>116</v>
      </c>
      <c r="G9" s="3">
        <v>5</v>
      </c>
      <c r="H9" s="2">
        <f>IF($G9=1,23,IF($G9=2,20,IF($G9=3,18,IF($G9=4,16,IF($G9=5,14,IF($G9=6,13,IF($G9=7,12,IF($G9=8,11,0))))))))+IF($G9=9,10,IF($G9=10,9,IF($G9=11,8,IF($G9=12,7,IF($G9=13,6,IF($G9=14,5,IF($G9=15,4,0)))))))+IF($G9=16,3,IF($G9=17,2,IF($G9=18,1,0)))</f>
        <v>14</v>
      </c>
      <c r="I9" s="3">
        <v>5</v>
      </c>
      <c r="J9" s="2">
        <f>IF($I9=1,23,IF($I9=2,20,IF($I9=3,18,IF($I9=4,16,IF($I9=5,14,IF($I9=6,13,IF($I9=7,12,IF($I9=8,11,0))))))))+IF($I9=9,10,IF($I9=10,9,IF($I9=11,8,IF($I9=12,7,IF($I9=13,6,IF($I9=14,5,IF($I9=15,4,0)))))))+IF($I9=16,3,IF($I9=17,2,IF($I9=18,1,0)))</f>
        <v>14</v>
      </c>
      <c r="K9" s="3">
        <v>10</v>
      </c>
      <c r="L9" s="2">
        <f>IF($K9=1,23,IF($K9=2,20,IF($K9=3,18,IF($K9=4,16,IF($K9=5,14,IF($K9=6,13,IF($K9=7,12,IF($K9=8,11,0))))))))+IF($K9=9,10,IF($K9=10,9,IF($K9=11,8,IF($K9=12,7,IF($K9=13,6,IF($K9=14,5,IF($K9=15,4,0)))))))+IF($K9=16,3,IF($K9=17,2,IF($K9=18,1,0)))</f>
        <v>9</v>
      </c>
      <c r="M9" s="3">
        <v>4</v>
      </c>
      <c r="N9" s="2">
        <f>IF($M9=1,23,IF($M9=2,20,IF($M9=3,18,IF($M9=4,16,IF($M9=5,14,IF($M9=6,13,IF($M9=7,12,IF($M9=8,11,0))))))))+IF($M9=9,10,IF($M9=10,9,IF($M9=11,8,IF($M9=12,7,IF($M9=13,6,IF($M9=14,5,IF($M9=15,4,0)))))))+IF($M9=16,3,IF($M9=17,2,IF($M9=18,1,0)))</f>
        <v>16</v>
      </c>
      <c r="O9" s="3">
        <v>4</v>
      </c>
      <c r="P9" s="2">
        <f>IF($O9=1,23,IF($O9=2,20,IF($O9=3,18,IF($O9=4,16,IF($O9=5,14,IF($O9=6,13,IF($O9=7,12,IF($O9=8,11,0))))))))+IF($O9=9,10,IF($O9=10,9,IF($O9=11,8,IF($O9=12,7,IF($O9=13,6,IF($O9=14,5,IF($O9=15,4,0)))))))+IF($O9=16,3,IF($O9=17,2,IF($O9=18,1,0)))</f>
        <v>16</v>
      </c>
      <c r="Q9" s="3">
        <v>6</v>
      </c>
      <c r="R9" s="2">
        <f>IF($Q9=1,23,IF($Q9=2,20,IF($Q9=3,18,IF($Q9=4,16,IF($Q9=5,14,IF($Q9=6,13,IF($Q9=7,12,IF($Q9=8,11,0))))))))+IF($Q9=9,10,IF($Q9=10,9,IF($Q9=11,8,IF($Q9=12,7,IF($Q9=13,6,IF($Q9=14,5,IF($Q9=15,4,0)))))))+IF($Q9=16,3,IF($Q9=17,2,IF($Q9=18,1,0)))</f>
        <v>13</v>
      </c>
      <c r="S9" s="3">
        <v>2</v>
      </c>
      <c r="T9" s="2">
        <f>IF($S9=1,23,IF($S9=2,20,IF($S9=3,18,IF($S9=4,16,IF($S9=5,14,IF($S9=6,13,IF($S9=7,12,IF($S9=8,11,0))))))))+IF($S9=9,10,IF($S9=10,9,IF($S9=11,8,IF($S9=12,7,IF($S9=13,6,IF($S9=14,5,IF($S9=15,4,0)))))))+IF($S9=16,3,IF($S9=17,2,IF($S9=18,1,0)))</f>
        <v>20</v>
      </c>
      <c r="U9" s="3"/>
      <c r="V9" s="2">
        <f>IF($U9=1,23,IF($U9=2,20,IF($U9=3,18,IF($U9=4,16,IF($U9=5,14,IF($U9=6,13,IF($U9=7,12,IF($U9=8,11,0))))))))+IF($U9=9,10,IF($U9=10,9,IF($U9=11,8,IF($U9=12,7,IF($U9=13,6,IF($U9=14,5,IF($U9=15,4,0)))))))+IF($U9=16,3,IF($U9=17,2,IF($U9=18,1,0)))</f>
        <v>0</v>
      </c>
      <c r="W9" s="3">
        <v>5</v>
      </c>
      <c r="X9" s="2">
        <f>IF($W9=1,23,IF($W9=2,20,IF($W9=3,18,IF($W9=4,16,IF($W9=5,14,IF($W9=6,13,IF($W9=7,12,IF($W9=8,11,0))))))))+IF($W9=9,10,IF($W9=10,9,IF($W9=11,8,IF($W9=12,7,IF($W9=13,6,IF($W9=14,5,IF($W9=15,4,0)))))))+IF($W9=16,3,IF($W9=17,2,IF($W9=18,1,0)))</f>
        <v>14</v>
      </c>
      <c r="Y9" s="3"/>
      <c r="Z9" s="2">
        <f>IF($Y9=1,23,IF($Y9=2,20,IF($Y9=3,18,IF($Y9=4,16,IF($Y9=5,14,IF($Y9=6,13,IF($Y9=7,12,IF($Y9=8,11,0))))))))+IF($Y9=9,10,IF($Y9=10,9,IF($Y9=11,8,IF($Y9=12,7,IF($Y9=13,6,IF($Y9=14,5,IF($Y9=15,4,0)))))))+IF($Y9=16,3,IF($Y9=17,2,IF($Y9=18,1,0)))</f>
        <v>0</v>
      </c>
      <c r="AA9" s="2" t="s">
        <v>21</v>
      </c>
      <c r="AB9" s="2" t="s">
        <v>350</v>
      </c>
      <c r="AC9" s="2" t="s">
        <v>351</v>
      </c>
    </row>
    <row r="10" spans="1:29" ht="15">
      <c r="A10" s="2">
        <v>5</v>
      </c>
      <c r="B10" s="2">
        <v>6</v>
      </c>
      <c r="C10" s="2" t="s">
        <v>347</v>
      </c>
      <c r="D10" s="2" t="s">
        <v>366</v>
      </c>
      <c r="E10" s="2" t="s">
        <v>216</v>
      </c>
      <c r="F10" s="2">
        <f>H10+J10+L10+N10+P10+R10+T10+V10+X10+Z10</f>
        <v>111</v>
      </c>
      <c r="G10" s="3">
        <v>4</v>
      </c>
      <c r="H10" s="2">
        <f>IF($G10=1,23,IF($G10=2,20,IF($G10=3,18,IF($G10=4,16,IF($G10=5,14,IF($G10=6,13,IF($G10=7,12,IF($G10=8,11,0))))))))+IF($G10=9,10,IF($G10=10,9,IF($G10=11,8,IF($G10=12,7,IF($G10=13,6,IF($G10=14,5,IF($G10=15,4,0)))))))+IF($G10=16,3,IF($G10=17,2,IF($G10=18,1,0)))</f>
        <v>16</v>
      </c>
      <c r="I10" s="3">
        <v>4</v>
      </c>
      <c r="J10" s="2">
        <f>IF($I10=1,23,IF($I10=2,20,IF($I10=3,18,IF($I10=4,16,IF($I10=5,14,IF($I10=6,13,IF($I10=7,12,IF($I10=8,11,0))))))))+IF($I10=9,10,IF($I10=10,9,IF($I10=11,8,IF($I10=12,7,IF($I10=13,6,IF($I10=14,5,IF($I10=15,4,0)))))))+IF($I10=16,3,IF($I10=17,2,IF($I10=18,1,0)))</f>
        <v>16</v>
      </c>
      <c r="K10" s="3">
        <v>9</v>
      </c>
      <c r="L10" s="2">
        <f>IF($K10=1,23,IF($K10=2,20,IF($K10=3,18,IF($K10=4,16,IF($K10=5,14,IF($K10=6,13,IF($K10=7,12,IF($K10=8,11,0))))))))+IF($K10=9,10,IF($K10=10,9,IF($K10=11,8,IF($K10=12,7,IF($K10=13,6,IF($K10=14,5,IF($K10=15,4,0)))))))+IF($K10=16,3,IF($K10=17,2,IF($K10=18,1,0)))</f>
        <v>10</v>
      </c>
      <c r="M10" s="3">
        <v>5</v>
      </c>
      <c r="N10" s="2">
        <f>IF($M10=1,23,IF($M10=2,20,IF($M10=3,18,IF($M10=4,16,IF($M10=5,14,IF($M10=6,13,IF($M10=7,12,IF($M10=8,11,0))))))))+IF($M10=9,10,IF($M10=10,9,IF($M10=11,8,IF($M10=12,7,IF($M10=13,6,IF($M10=14,5,IF($M10=15,4,0)))))))+IF($M10=16,3,IF($M10=17,2,IF($M10=18,1,0)))</f>
        <v>14</v>
      </c>
      <c r="O10" s="3">
        <v>5</v>
      </c>
      <c r="P10" s="2">
        <f>IF($O10=1,23,IF($O10=2,20,IF($O10=3,18,IF($O10=4,16,IF($O10=5,14,IF($O10=6,13,IF($O10=7,12,IF($O10=8,11,0))))))))+IF($O10=9,10,IF($O10=10,9,IF($O10=11,8,IF($O10=12,7,IF($O10=13,6,IF($O10=14,5,IF($O10=15,4,0)))))))+IF($O10=16,3,IF($O10=17,2,IF($O10=18,1,0)))</f>
        <v>14</v>
      </c>
      <c r="Q10" s="3">
        <v>7</v>
      </c>
      <c r="R10" s="2">
        <f>IF($Q10=1,23,IF($Q10=2,20,IF($Q10=3,18,IF($Q10=4,16,IF($Q10=5,14,IF($Q10=6,13,IF($Q10=7,12,IF($Q10=8,11,0))))))))+IF($Q10=9,10,IF($Q10=10,9,IF($Q10=11,8,IF($Q10=12,7,IF($Q10=13,6,IF($Q10=14,5,IF($Q10=15,4,0)))))))+IF($Q10=16,3,IF($Q10=17,2,IF($Q10=18,1,0)))</f>
        <v>12</v>
      </c>
      <c r="S10" s="3">
        <v>6</v>
      </c>
      <c r="T10" s="2">
        <f>IF($S10=1,23,IF($S10=2,20,IF($S10=3,18,IF($S10=4,16,IF($S10=5,14,IF($S10=6,13,IF($S10=7,12,IF($S10=8,11,0))))))))+IF($S10=9,10,IF($S10=10,9,IF($S10=11,8,IF($S10=12,7,IF($S10=13,6,IF($S10=14,5,IF($S10=15,4,0)))))))+IF($S10=16,3,IF($S10=17,2,IF($S10=18,1,0)))</f>
        <v>13</v>
      </c>
      <c r="U10" s="3"/>
      <c r="V10" s="2">
        <f>IF($U10=1,23,IF($U10=2,20,IF($U10=3,18,IF($U10=4,16,IF($U10=5,14,IF($U10=6,13,IF($U10=7,12,IF($U10=8,11,0))))))))+IF($U10=9,10,IF($U10=10,9,IF($U10=11,8,IF($U10=12,7,IF($U10=13,6,IF($U10=14,5,IF($U10=15,4,0)))))))+IF($U10=16,3,IF($U10=17,2,IF($U10=18,1,0)))</f>
        <v>0</v>
      </c>
      <c r="W10" s="3">
        <v>4</v>
      </c>
      <c r="X10" s="2">
        <f>IF($W10=1,23,IF($W10=2,20,IF($W10=3,18,IF($W10=4,16,IF($W10=5,14,IF($W10=6,13,IF($W10=7,12,IF($W10=8,11,0))))))))+IF($W10=9,10,IF($W10=10,9,IF($W10=11,8,IF($W10=12,7,IF($W10=13,6,IF($W10=14,5,IF($W10=15,4,0)))))))+IF($W10=16,3,IF($W10=17,2,IF($W10=18,1,0)))</f>
        <v>16</v>
      </c>
      <c r="Y10" s="3"/>
      <c r="Z10" s="2">
        <f>IF($Y10=1,23,IF($Y10=2,20,IF($Y10=3,18,IF($Y10=4,16,IF($Y10=5,14,IF($Y10=6,13,IF($Y10=7,12,IF($Y10=8,11,0))))))))+IF($Y10=9,10,IF($Y10=10,9,IF($Y10=11,8,IF($Y10=12,7,IF($Y10=13,6,IF($Y10=14,5,IF($Y10=15,4,0)))))))+IF($Y10=16,3,IF($Y10=17,2,IF($Y10=18,1,0)))</f>
        <v>0</v>
      </c>
      <c r="AA10" s="2" t="s">
        <v>21</v>
      </c>
      <c r="AB10" s="2" t="s">
        <v>367</v>
      </c>
      <c r="AC10" s="2" t="s">
        <v>368</v>
      </c>
    </row>
    <row r="11" spans="1:29" ht="15">
      <c r="A11" s="2">
        <v>6</v>
      </c>
      <c r="B11" s="2">
        <v>11</v>
      </c>
      <c r="C11" s="2" t="s">
        <v>347</v>
      </c>
      <c r="D11" s="2" t="s">
        <v>371</v>
      </c>
      <c r="E11" s="2" t="s">
        <v>372</v>
      </c>
      <c r="F11" s="2">
        <f>H11+J11+L11+N11+P11+R11+T11+V11+X11+Z11</f>
        <v>75</v>
      </c>
      <c r="G11" s="3"/>
      <c r="H11" s="2">
        <f>IF($G11=1,23,IF($G11=2,20,IF($G11=3,18,IF($G11=4,16,IF($G11=5,14,IF($G11=6,13,IF($G11=7,12,IF($G11=8,11,0))))))))+IF($G11=9,10,IF($G11=10,9,IF($G11=11,8,IF($G11=12,7,IF($G11=13,6,IF($G11=14,5,IF($G11=15,4,0)))))))+IF($G11=16,3,IF($G11=17,2,IF($G11=18,1,0)))</f>
        <v>0</v>
      </c>
      <c r="I11" s="3">
        <v>7</v>
      </c>
      <c r="J11" s="2">
        <f>IF($I11=1,23,IF($I11=2,20,IF($I11=3,18,IF($I11=4,16,IF($I11=5,14,IF($I11=6,13,IF($I11=7,12,IF($I11=8,11,0))))))))+IF($I11=9,10,IF($I11=10,9,IF($I11=11,8,IF($I11=12,7,IF($I11=13,6,IF($I11=14,5,IF($I11=15,4,0)))))))+IF($I11=16,3,IF($I11=17,2,IF($I11=18,1,0)))</f>
        <v>12</v>
      </c>
      <c r="K11" s="3">
        <v>15</v>
      </c>
      <c r="L11" s="2">
        <f>IF($K11=1,23,IF($K11=2,20,IF($K11=3,18,IF($K11=4,16,IF($K11=5,14,IF($K11=6,13,IF($K11=7,12,IF($K11=8,11,0))))))))+IF($K11=9,10,IF($K11=10,9,IF($K11=11,8,IF($K11=12,7,IF($K11=13,6,IF($K11=14,5,IF($K11=15,4,0)))))))+IF($K11=16,3,IF($K11=17,2,IF($K11=18,1,0)))</f>
        <v>4</v>
      </c>
      <c r="M11" s="3">
        <v>8</v>
      </c>
      <c r="N11" s="2">
        <f>IF($M11=1,23,IF($M11=2,20,IF($M11=3,18,IF($M11=4,16,IF($M11=5,14,IF($M11=6,13,IF($M11=7,12,IF($M11=8,11,0))))))))+IF($M11=9,10,IF($M11=10,9,IF($M11=11,8,IF($M11=12,7,IF($M11=13,6,IF($M11=14,5,IF($M11=15,4,0)))))))+IF($M11=16,3,IF($M11=17,2,IF($M11=18,1,0)))</f>
        <v>11</v>
      </c>
      <c r="O11" s="3">
        <v>7</v>
      </c>
      <c r="P11" s="2">
        <f>IF($O11=1,23,IF($O11=2,20,IF($O11=3,18,IF($O11=4,16,IF($O11=5,14,IF($O11=6,13,IF($O11=7,12,IF($O11=8,11,0))))))))+IF($O11=9,10,IF($O11=10,9,IF($O11=11,8,IF($O11=12,7,IF($O11=13,6,IF($O11=14,5,IF($O11=15,4,0)))))))+IF($O11=16,3,IF($O11=17,2,IF($O11=18,1,0)))</f>
        <v>12</v>
      </c>
      <c r="Q11" s="3">
        <v>8</v>
      </c>
      <c r="R11" s="2">
        <f>IF($Q11=1,23,IF($Q11=2,20,IF($Q11=3,18,IF($Q11=4,16,IF($Q11=5,14,IF($Q11=6,13,IF($Q11=7,12,IF($Q11=8,11,0))))))))+IF($Q11=9,10,IF($Q11=10,9,IF($Q11=11,8,IF($Q11=12,7,IF($Q11=13,6,IF($Q11=14,5,IF($Q11=15,4,0)))))))+IF($Q11=16,3,IF($Q11=17,2,IF($Q11=18,1,0)))</f>
        <v>11</v>
      </c>
      <c r="S11" s="3">
        <v>7</v>
      </c>
      <c r="T11" s="2">
        <f>IF($S11=1,23,IF($S11=2,20,IF($S11=3,18,IF($S11=4,16,IF($S11=5,14,IF($S11=6,13,IF($S11=7,12,IF($S11=8,11,0))))))))+IF($S11=9,10,IF($S11=10,9,IF($S11=11,8,IF($S11=12,7,IF($S11=13,6,IF($S11=14,5,IF($S11=15,4,0)))))))+IF($S11=16,3,IF($S11=17,2,IF($S11=18,1,0)))</f>
        <v>12</v>
      </c>
      <c r="U11" s="3"/>
      <c r="V11" s="2">
        <f>IF($U11=1,23,IF($U11=2,20,IF($U11=3,18,IF($U11=4,16,IF($U11=5,14,IF($U11=6,13,IF($U11=7,12,IF($U11=8,11,0))))))))+IF($U11=9,10,IF($U11=10,9,IF($U11=11,8,IF($U11=12,7,IF($U11=13,6,IF($U11=14,5,IF($U11=15,4,0)))))))+IF($U11=16,3,IF($U11=17,2,IF($U11=18,1,0)))</f>
        <v>0</v>
      </c>
      <c r="W11" s="3">
        <v>6</v>
      </c>
      <c r="X11" s="2">
        <f>IF($W11=1,23,IF($W11=2,20,IF($W11=3,18,IF($W11=4,16,IF($W11=5,14,IF($W11=6,13,IF($W11=7,12,IF($W11=8,11,0))))))))+IF($W11=9,10,IF($W11=10,9,IF($W11=11,8,IF($W11=12,7,IF($W11=13,6,IF($W11=14,5,IF($W11=15,4,0)))))))+IF($W11=16,3,IF($W11=17,2,IF($W11=18,1,0)))</f>
        <v>13</v>
      </c>
      <c r="Y11" s="3"/>
      <c r="Z11" s="2">
        <f>IF($Y11=1,23,IF($Y11=2,20,IF($Y11=3,18,IF($Y11=4,16,IF($Y11=5,14,IF($Y11=6,13,IF($Y11=7,12,IF($Y11=8,11,0))))))))+IF($Y11=9,10,IF($Y11=10,9,IF($Y11=11,8,IF($Y11=12,7,IF($Y11=13,6,IF($Y11=14,5,IF($Y11=15,4,0)))))))+IF($Y11=16,3,IF($Y11=17,2,IF($Y11=18,1,0)))</f>
        <v>0</v>
      </c>
      <c r="AA11" s="2"/>
      <c r="AB11" s="2" t="s">
        <v>88</v>
      </c>
      <c r="AC11" s="2" t="s">
        <v>373</v>
      </c>
    </row>
    <row r="12" spans="1:29" ht="15">
      <c r="A12" s="2">
        <v>7</v>
      </c>
      <c r="B12" s="2">
        <v>158</v>
      </c>
      <c r="C12" s="2" t="s">
        <v>347</v>
      </c>
      <c r="D12" s="2" t="s">
        <v>374</v>
      </c>
      <c r="E12" s="2" t="s">
        <v>375</v>
      </c>
      <c r="F12" s="2">
        <f>H12+J12+L12+N12+P12+R12+T12+V12+X12+Z12</f>
        <v>64</v>
      </c>
      <c r="G12" s="3">
        <v>7</v>
      </c>
      <c r="H12" s="2">
        <f>IF($G12=1,23,IF($G12=2,20,IF($G12=3,18,IF($G12=4,16,IF($G12=5,14,IF($G12=6,13,IF($G12=7,12,IF($G12=8,11,0))))))))+IF($G12=9,10,IF($G12=10,9,IF($G12=11,8,IF($G12=12,7,IF($G12=13,6,IF($G12=14,5,IF($G12=15,4,0)))))))+IF($G12=16,3,IF($G12=17,2,IF($G12=18,1,0)))</f>
        <v>12</v>
      </c>
      <c r="I12" s="3"/>
      <c r="J12" s="2">
        <f>IF($I12=1,23,IF($I12=2,20,IF($I12=3,18,IF($I12=4,16,IF($I12=5,14,IF($I12=6,13,IF($I12=7,12,IF($I12=8,11,0))))))))+IF($I12=9,10,IF($I12=10,9,IF($I12=11,8,IF($I12=12,7,IF($I12=13,6,IF($I12=14,5,IF($I12=15,4,0)))))))+IF($I12=16,3,IF($I12=17,2,IF($I12=18,1,0)))</f>
        <v>0</v>
      </c>
      <c r="K12" s="3">
        <v>14</v>
      </c>
      <c r="L12" s="2">
        <f>IF($K12=1,23,IF($K12=2,20,IF($K12=3,18,IF($K12=4,16,IF($K12=5,14,IF($K12=6,13,IF($K12=7,12,IF($K12=8,11,0))))))))+IF($K12=9,10,IF($K12=10,9,IF($K12=11,8,IF($K12=12,7,IF($K12=13,6,IF($K12=14,5,IF($K12=15,4,0)))))))+IF($K12=16,3,IF($K12=17,2,IF($K12=18,1,0)))</f>
        <v>5</v>
      </c>
      <c r="M12" s="3">
        <v>7</v>
      </c>
      <c r="N12" s="2">
        <f>IF($M12=1,23,IF($M12=2,20,IF($M12=3,18,IF($M12=4,16,IF($M12=5,14,IF($M12=6,13,IF($M12=7,12,IF($M12=8,11,0))))))))+IF($M12=9,10,IF($M12=10,9,IF($M12=11,8,IF($M12=12,7,IF($M12=13,6,IF($M12=14,5,IF($M12=15,4,0)))))))+IF($M12=16,3,IF($M12=17,2,IF($M12=18,1,0)))</f>
        <v>12</v>
      </c>
      <c r="O12" s="3">
        <v>6</v>
      </c>
      <c r="P12" s="2">
        <f>IF($O12=1,23,IF($O12=2,20,IF($O12=3,18,IF($O12=4,16,IF($O12=5,14,IF($O12=6,13,IF($O12=7,12,IF($O12=8,11,0))))))))+IF($O12=9,10,IF($O12=10,9,IF($O12=11,8,IF($O12=12,7,IF($O12=13,6,IF($O12=14,5,IF($O12=15,4,0)))))))+IF($O12=16,3,IF($O12=17,2,IF($O12=18,1,0)))</f>
        <v>13</v>
      </c>
      <c r="Q12" s="3">
        <v>9</v>
      </c>
      <c r="R12" s="2">
        <f>IF($Q12=1,23,IF($Q12=2,20,IF($Q12=3,18,IF($Q12=4,16,IF($Q12=5,14,IF($Q12=6,13,IF($Q12=7,12,IF($Q12=8,11,0))))))))+IF($Q12=9,10,IF($Q12=10,9,IF($Q12=11,8,IF($Q12=12,7,IF($Q12=13,6,IF($Q12=14,5,IF($Q12=15,4,0)))))))+IF($Q12=16,3,IF($Q12=17,2,IF($Q12=18,1,0)))</f>
        <v>10</v>
      </c>
      <c r="S12" s="3"/>
      <c r="T12" s="2">
        <f>IF($S12=1,23,IF($S12=2,20,IF($S12=3,18,IF($S12=4,16,IF($S12=5,14,IF($S12=6,13,IF($S12=7,12,IF($S12=8,11,0))))))))+IF($S12=9,10,IF($S12=10,9,IF($S12=11,8,IF($S12=12,7,IF($S12=13,6,IF($S12=14,5,IF($S12=15,4,0)))))))+IF($S12=16,3,IF($S12=17,2,IF($S12=18,1,0)))</f>
        <v>0</v>
      </c>
      <c r="U12" s="3"/>
      <c r="V12" s="2">
        <f>IF($U12=1,23,IF($U12=2,20,IF($U12=3,18,IF($U12=4,16,IF($U12=5,14,IF($U12=6,13,IF($U12=7,12,IF($U12=8,11,0))))))))+IF($U12=9,10,IF($U12=10,9,IF($U12=11,8,IF($U12=12,7,IF($U12=13,6,IF($U12=14,5,IF($U12=15,4,0)))))))+IF($U12=16,3,IF($U12=17,2,IF($U12=18,1,0)))</f>
        <v>0</v>
      </c>
      <c r="W12" s="3">
        <v>7</v>
      </c>
      <c r="X12" s="2">
        <f>IF($W12=1,23,IF($W12=2,20,IF($W12=3,18,IF($W12=4,16,IF($W12=5,14,IF($W12=6,13,IF($W12=7,12,IF($W12=8,11,0))))))))+IF($W12=9,10,IF($W12=10,9,IF($W12=11,8,IF($W12=12,7,IF($W12=13,6,IF($W12=14,5,IF($W12=15,4,0)))))))+IF($W12=16,3,IF($W12=17,2,IF($W12=18,1,0)))</f>
        <v>12</v>
      </c>
      <c r="Y12" s="3"/>
      <c r="Z12" s="2">
        <f>IF($Y12=1,23,IF($Y12=2,20,IF($Y12=3,18,IF($Y12=4,16,IF($Y12=5,14,IF($Y12=6,13,IF($Y12=7,12,IF($Y12=8,11,0))))))))+IF($Y12=9,10,IF($Y12=10,9,IF($Y12=11,8,IF($Y12=12,7,IF($Y12=13,6,IF($Y12=14,5,IF($Y12=15,4,0)))))))+IF($Y12=16,3,IF($Y12=17,2,IF($Y12=18,1,0)))</f>
        <v>0</v>
      </c>
      <c r="AA12" s="2" t="s">
        <v>191</v>
      </c>
      <c r="AB12" s="2" t="s">
        <v>93</v>
      </c>
      <c r="AC12" s="2"/>
    </row>
    <row r="13" spans="1:29" ht="15">
      <c r="A13" s="2">
        <v>9</v>
      </c>
      <c r="B13" s="2">
        <v>53</v>
      </c>
      <c r="C13" s="2" t="s">
        <v>347</v>
      </c>
      <c r="D13" s="2" t="s">
        <v>185</v>
      </c>
      <c r="E13" s="2" t="s">
        <v>362</v>
      </c>
      <c r="F13" s="2">
        <f>H13+J13+L13+N13+P13+R13+T13+V13+X13+Z13</f>
        <v>59</v>
      </c>
      <c r="G13" s="3"/>
      <c r="H13" s="2">
        <f>IF($G13=1,23,IF($G13=2,20,IF($G13=3,18,IF($G13=4,16,IF($G13=5,14,IF($G13=6,13,IF($G13=7,12,IF($G13=8,11,0))))))))+IF($G13=9,10,IF($G13=10,9,IF($G13=11,8,IF($G13=12,7,IF($G13=13,6,IF($G13=14,5,IF($G13=15,4,0)))))))+IF($G13=16,3,IF($G13=17,2,IF($G13=18,1,0)))</f>
        <v>0</v>
      </c>
      <c r="I13" s="3"/>
      <c r="J13" s="2">
        <f>IF($I13=1,23,IF($I13=2,20,IF($I13=3,18,IF($I13=4,16,IF($I13=5,14,IF($I13=6,13,IF($I13=7,12,IF($I13=8,11,0))))))))+IF($I13=9,10,IF($I13=10,9,IF($I13=11,8,IF($I13=12,7,IF($I13=13,6,IF($I13=14,5,IF($I13=15,4,0)))))))+IF($I13=16,3,IF($I13=17,2,IF($I13=18,1,0)))</f>
        <v>0</v>
      </c>
      <c r="K13" s="3"/>
      <c r="L13" s="2">
        <f>IF($K13=1,23,IF($K13=2,20,IF($K13=3,18,IF($K13=4,16,IF($K13=5,14,IF($K13=6,13,IF($K13=7,12,IF($K13=8,11,0))))))))+IF($K13=9,10,IF($K13=10,9,IF($K13=11,8,IF($K13=12,7,IF($K13=13,6,IF($K13=14,5,IF($K13=15,4,0)))))))+IF($K13=16,3,IF($K13=17,2,IF($K13=18,1,0)))</f>
        <v>0</v>
      </c>
      <c r="M13" s="3">
        <v>6</v>
      </c>
      <c r="N13" s="2">
        <f>IF($M13=1,23,IF($M13=2,20,IF($M13=3,18,IF($M13=4,16,IF($M13=5,14,IF($M13=6,13,IF($M13=7,12,IF($M13=8,11,0))))))))+IF($M13=9,10,IF($M13=10,9,IF($M13=11,8,IF($M13=12,7,IF($M13=13,6,IF($M13=14,5,IF($M13=15,4,0)))))))+IF($M13=16,3,IF($M13=17,2,IF($M13=18,1,0)))</f>
        <v>13</v>
      </c>
      <c r="O13" s="3"/>
      <c r="P13" s="2">
        <f>IF($O13=1,23,IF($O13=2,20,IF($O13=3,18,IF($O13=4,16,IF($O13=5,14,IF($O13=6,13,IF($O13=7,12,IF($O13=8,11,0))))))))+IF($O13=9,10,IF($O13=10,9,IF($O13=11,8,IF($O13=12,7,IF($O13=13,6,IF($O13=14,5,IF($O13=15,4,0)))))))+IF($O13=16,3,IF($O13=17,2,IF($O13=18,1,0)))</f>
        <v>0</v>
      </c>
      <c r="Q13" s="3">
        <v>5</v>
      </c>
      <c r="R13" s="2">
        <f>IF($Q13=1,23,IF($Q13=2,20,IF($Q13=3,18,IF($Q13=4,16,IF($Q13=5,14,IF($Q13=6,13,IF($Q13=7,12,IF($Q13=8,11,0))))))))+IF($Q13=9,10,IF($Q13=10,9,IF($Q13=11,8,IF($Q13=12,7,IF($Q13=13,6,IF($Q13=14,5,IF($Q13=15,4,0)))))))+IF($Q13=16,3,IF($Q13=17,2,IF($Q13=18,1,0)))</f>
        <v>14</v>
      </c>
      <c r="S13" s="3">
        <v>5</v>
      </c>
      <c r="T13" s="2">
        <f>IF($S13=1,23,IF($S13=2,20,IF($S13=3,18,IF($S13=4,16,IF($S13=5,14,IF($S13=6,13,IF($S13=7,12,IF($S13=8,11,0))))))))+IF($S13=9,10,IF($S13=10,9,IF($S13=11,8,IF($S13=12,7,IF($S13=13,6,IF($S13=14,5,IF($S13=15,4,0)))))))+IF($S13=16,3,IF($S13=17,2,IF($S13=18,1,0)))</f>
        <v>14</v>
      </c>
      <c r="U13" s="3"/>
      <c r="V13" s="2">
        <f>IF($U13=1,23,IF($U13=2,20,IF($U13=3,18,IF($U13=4,16,IF($U13=5,14,IF($U13=6,13,IF($U13=7,12,IF($U13=8,11,0))))))))+IF($U13=9,10,IF($U13=10,9,IF($U13=11,8,IF($U13=12,7,IF($U13=13,6,IF($U13=14,5,IF($U13=15,4,0)))))))+IF($U13=16,3,IF($U13=17,2,IF($U13=18,1,0)))</f>
        <v>0</v>
      </c>
      <c r="W13" s="3">
        <v>3</v>
      </c>
      <c r="X13" s="2">
        <f>IF($W13=1,23,IF($W13=2,20,IF($W13=3,18,IF($W13=4,16,IF($W13=5,14,IF($W13=6,13,IF($W13=7,12,IF($W13=8,11,0))))))))+IF($W13=9,10,IF($W13=10,9,IF($W13=11,8,IF($W13=12,7,IF($W13=13,6,IF($W13=14,5,IF($W13=15,4,0)))))))+IF($W13=16,3,IF($W13=17,2,IF($W13=18,1,0)))</f>
        <v>18</v>
      </c>
      <c r="Y13" s="3"/>
      <c r="Z13" s="2">
        <f>IF($Y13=1,23,IF($Y13=2,20,IF($Y13=3,18,IF($Y13=4,16,IF($Y13=5,14,IF($Y13=6,13,IF($Y13=7,12,IF($Y13=8,11,0))))))))+IF($Y13=9,10,IF($Y13=10,9,IF($Y13=11,8,IF($Y13=12,7,IF($Y13=13,6,IF($Y13=14,5,IF($Y13=15,4,0)))))))+IF($Y13=16,3,IF($Y13=17,2,IF($Y13=18,1,0)))</f>
        <v>0</v>
      </c>
      <c r="AA13" s="2" t="s">
        <v>363</v>
      </c>
      <c r="AB13" s="2" t="s">
        <v>364</v>
      </c>
      <c r="AC13" s="2" t="s">
        <v>365</v>
      </c>
    </row>
    <row r="14" spans="1:29" ht="15">
      <c r="A14" s="2">
        <v>8</v>
      </c>
      <c r="B14" s="2">
        <v>32</v>
      </c>
      <c r="C14" s="2" t="s">
        <v>347</v>
      </c>
      <c r="D14" s="2" t="s">
        <v>113</v>
      </c>
      <c r="E14" s="2" t="s">
        <v>29</v>
      </c>
      <c r="F14" s="2">
        <f>H14+J14+L14+N14+P14+R14+T14+V14+X14+Z14</f>
        <v>58</v>
      </c>
      <c r="G14" s="3">
        <v>6</v>
      </c>
      <c r="H14" s="2">
        <f>IF($G14=1,23,IF($G14=2,20,IF($G14=3,18,IF($G14=4,16,IF($G14=5,14,IF($G14=6,13,IF($G14=7,12,IF($G14=8,11,0))))))))+IF($G14=9,10,IF($G14=10,9,IF($G14=11,8,IF($G14=12,7,IF($G14=13,6,IF($G14=14,5,IF($G14=15,4,0)))))))+IF($G14=16,3,IF($G14=17,2,IF($G14=18,1,0)))</f>
        <v>13</v>
      </c>
      <c r="I14" s="3">
        <v>6</v>
      </c>
      <c r="J14" s="2">
        <f>IF($I14=1,23,IF($I14=2,20,IF($I14=3,18,IF($I14=4,16,IF($I14=5,14,IF($I14=6,13,IF($I14=7,12,IF($I14=8,11,0))))))))+IF($I14=9,10,IF($I14=10,9,IF($I14=11,8,IF($I14=12,7,IF($I14=13,6,IF($I14=14,5,IF($I14=15,4,0)))))))+IF($I14=16,3,IF($I14=17,2,IF($I14=18,1,0)))</f>
        <v>13</v>
      </c>
      <c r="K14" s="3"/>
      <c r="L14" s="2">
        <f>IF($K14=1,23,IF($K14=2,20,IF($K14=3,18,IF($K14=4,16,IF($K14=5,14,IF($K14=6,13,IF($K14=7,12,IF($K14=8,11,0))))))))+IF($K14=9,10,IF($K14=10,9,IF($K14=11,8,IF($K14=12,7,IF($K14=13,6,IF($K14=14,5,IF($K14=15,4,0)))))))+IF($K14=16,3,IF($K14=17,2,IF($K14=18,1,0)))</f>
        <v>0</v>
      </c>
      <c r="M14" s="3">
        <v>9</v>
      </c>
      <c r="N14" s="2">
        <f>IF($M14=1,23,IF($M14=2,20,IF($M14=3,18,IF($M14=4,16,IF($M14=5,14,IF($M14=6,13,IF($M14=7,12,IF($M14=8,11,0))))))))+IF($M14=9,10,IF($M14=10,9,IF($M14=11,8,IF($M14=12,7,IF($M14=13,6,IF($M14=14,5,IF($M14=15,4,0)))))))+IF($M14=16,3,IF($M14=17,2,IF($M14=18,1,0)))</f>
        <v>10</v>
      </c>
      <c r="O14" s="3">
        <v>8</v>
      </c>
      <c r="P14" s="2">
        <f>IF($O14=1,23,IF($O14=2,20,IF($O14=3,18,IF($O14=4,16,IF($O14=5,14,IF($O14=6,13,IF($O14=7,12,IF($O14=8,11,0))))))))+IF($O14=9,10,IF($O14=10,9,IF($O14=11,8,IF($O14=12,7,IF($O14=13,6,IF($O14=14,5,IF($O14=15,4,0)))))))+IF($O14=16,3,IF($O14=17,2,IF($O14=18,1,0)))</f>
        <v>11</v>
      </c>
      <c r="Q14" s="3"/>
      <c r="R14" s="2">
        <f>IF($Q14=1,23,IF($Q14=2,20,IF($Q14=3,18,IF($Q14=4,16,IF($Q14=5,14,IF($Q14=6,13,IF($Q14=7,12,IF($Q14=8,11,0))))))))+IF($Q14=9,10,IF($Q14=10,9,IF($Q14=11,8,IF($Q14=12,7,IF($Q14=13,6,IF($Q14=14,5,IF($Q14=15,4,0)))))))+IF($Q14=16,3,IF($Q14=17,2,IF($Q14=18,1,0)))</f>
        <v>0</v>
      </c>
      <c r="S14" s="3"/>
      <c r="T14" s="2">
        <f>IF($S14=1,23,IF($S14=2,20,IF($S14=3,18,IF($S14=4,16,IF($S14=5,14,IF($S14=6,13,IF($S14=7,12,IF($S14=8,11,0))))))))+IF($S14=9,10,IF($S14=10,9,IF($S14=11,8,IF($S14=12,7,IF($S14=13,6,IF($S14=14,5,IF($S14=15,4,0)))))))+IF($S14=16,3,IF($S14=17,2,IF($S14=18,1,0)))</f>
        <v>0</v>
      </c>
      <c r="U14" s="3"/>
      <c r="V14" s="2">
        <f>IF($U14=1,23,IF($U14=2,20,IF($U14=3,18,IF($U14=4,16,IF($U14=5,14,IF($U14=6,13,IF($U14=7,12,IF($U14=8,11,0))))))))+IF($U14=9,10,IF($U14=10,9,IF($U14=11,8,IF($U14=12,7,IF($U14=13,6,IF($U14=14,5,IF($U14=15,4,0)))))))+IF($U14=16,3,IF($U14=17,2,IF($U14=18,1,0)))</f>
        <v>0</v>
      </c>
      <c r="W14" s="3">
        <v>8</v>
      </c>
      <c r="X14" s="2">
        <f>IF($W14=1,23,IF($W14=2,20,IF($W14=3,18,IF($W14=4,16,IF($W14=5,14,IF($W14=6,13,IF($W14=7,12,IF($W14=8,11,0))))))))+IF($W14=9,10,IF($W14=10,9,IF($W14=11,8,IF($W14=12,7,IF($W14=13,6,IF($W14=14,5,IF($W14=15,4,0)))))))+IF($W14=16,3,IF($W14=17,2,IF($W14=18,1,0)))</f>
        <v>11</v>
      </c>
      <c r="Y14" s="3"/>
      <c r="Z14" s="2">
        <f>IF($Y14=1,23,IF($Y14=2,20,IF($Y14=3,18,IF($Y14=4,16,IF($Y14=5,14,IF($Y14=6,13,IF($Y14=7,12,IF($Y14=8,11,0))))))))+IF($Y14=9,10,IF($Y14=10,9,IF($Y14=11,8,IF($Y14=12,7,IF($Y14=13,6,IF($Y14=14,5,IF($Y14=15,4,0)))))))+IF($Y14=16,3,IF($Y14=17,2,IF($Y14=18,1,0)))</f>
        <v>0</v>
      </c>
      <c r="AA14" s="2" t="s">
        <v>30</v>
      </c>
      <c r="AB14" s="2" t="s">
        <v>93</v>
      </c>
      <c r="AC14" s="2" t="s">
        <v>33</v>
      </c>
    </row>
    <row r="15" spans="1:29" ht="15">
      <c r="A15" s="2">
        <v>10</v>
      </c>
      <c r="B15" s="2">
        <v>69</v>
      </c>
      <c r="C15" s="2" t="s">
        <v>347</v>
      </c>
      <c r="D15" s="2" t="s">
        <v>41</v>
      </c>
      <c r="E15" s="2" t="s">
        <v>286</v>
      </c>
      <c r="F15" s="2">
        <f>H15+J15+L15+N15+P15+R15+T15+V15+X15+Z15</f>
        <v>29</v>
      </c>
      <c r="G15" s="3"/>
      <c r="H15" s="2">
        <f>IF($G15=1,23,IF($G15=2,20,IF($G15=3,18,IF($G15=4,16,IF($G15=5,14,IF($G15=6,13,IF($G15=7,12,IF($G15=8,11,0))))))))+IF($G15=9,10,IF($G15=10,9,IF($G15=11,8,IF($G15=12,7,IF($G15=13,6,IF($G15=14,5,IF($G15=15,4,0)))))))+IF($G15=16,3,IF($G15=17,2,IF($G15=18,1,0)))</f>
        <v>0</v>
      </c>
      <c r="I15" s="3"/>
      <c r="J15" s="2">
        <f>IF($I15=1,23,IF($I15=2,20,IF($I15=3,18,IF($I15=4,16,IF($I15=5,14,IF($I15=6,13,IF($I15=7,12,IF($I15=8,11,0))))))))+IF($I15=9,10,IF($I15=10,9,IF($I15=11,8,IF($I15=12,7,IF($I15=13,6,IF($I15=14,5,IF($I15=15,4,0)))))))+IF($I15=16,3,IF($I15=17,2,IF($I15=18,1,0)))</f>
        <v>0</v>
      </c>
      <c r="K15" s="3">
        <v>8</v>
      </c>
      <c r="L15" s="2">
        <f>IF($K15=1,23,IF($K15=2,20,IF($K15=3,18,IF($K15=4,16,IF($K15=5,14,IF($K15=6,13,IF($K15=7,12,IF($K15=8,11,0))))))))+IF($K15=9,10,IF($K15=10,9,IF($K15=11,8,IF($K15=12,7,IF($K15=13,6,IF($K15=14,5,IF($K15=15,4,0)))))))+IF($K15=16,3,IF($K15=17,2,IF($K15=18,1,0)))</f>
        <v>11</v>
      </c>
      <c r="M15" s="3"/>
      <c r="N15" s="2">
        <f>IF($M15=1,23,IF($M15=2,20,IF($M15=3,18,IF($M15=4,16,IF($M15=5,14,IF($M15=6,13,IF($M15=7,12,IF($M15=8,11,0))))))))+IF($M15=9,10,IF($M15=10,9,IF($M15=11,8,IF($M15=12,7,IF($M15=13,6,IF($M15=14,5,IF($M15=15,4,0)))))))+IF($M15=16,3,IF($M15=17,2,IF($M15=18,1,0)))</f>
        <v>0</v>
      </c>
      <c r="O15" s="3"/>
      <c r="P15" s="2">
        <f>IF($O15=1,23,IF($O15=2,20,IF($O15=3,18,IF($O15=4,16,IF($O15=5,14,IF($O15=6,13,IF($O15=7,12,IF($O15=8,11,0))))))))+IF($O15=9,10,IF($O15=10,9,IF($O15=11,8,IF($O15=12,7,IF($O15=13,6,IF($O15=14,5,IF($O15=15,4,0)))))))+IF($O15=16,3,IF($O15=17,2,IF($O15=18,1,0)))</f>
        <v>0</v>
      </c>
      <c r="Q15" s="3">
        <v>3</v>
      </c>
      <c r="R15" s="2">
        <f>IF($Q15=1,23,IF($Q15=2,20,IF($Q15=3,18,IF($Q15=4,16,IF($Q15=5,14,IF($Q15=6,13,IF($Q15=7,12,IF($Q15=8,11,0))))))))+IF($Q15=9,10,IF($Q15=10,9,IF($Q15=11,8,IF($Q15=12,7,IF($Q15=13,6,IF($Q15=14,5,IF($Q15=15,4,0)))))))+IF($Q15=16,3,IF($Q15=17,2,IF($Q15=18,1,0)))</f>
        <v>18</v>
      </c>
      <c r="S15" s="3"/>
      <c r="T15" s="2">
        <f>IF($S15=1,23,IF($S15=2,20,IF($S15=3,18,IF($S15=4,16,IF($S15=5,14,IF($S15=6,13,IF($S15=7,12,IF($S15=8,11,0))))))))+IF($S15=9,10,IF($S15=10,9,IF($S15=11,8,IF($S15=12,7,IF($S15=13,6,IF($S15=14,5,IF($S15=15,4,0)))))))+IF($S15=16,3,IF($S15=17,2,IF($S15=18,1,0)))</f>
        <v>0</v>
      </c>
      <c r="U15" s="3"/>
      <c r="V15" s="2">
        <f>IF($U15=1,23,IF($U15=2,20,IF($U15=3,18,IF($U15=4,16,IF($U15=5,14,IF($U15=6,13,IF($U15=7,12,IF($U15=8,11,0))))))))+IF($U15=9,10,IF($U15=10,9,IF($U15=11,8,IF($U15=12,7,IF($U15=13,6,IF($U15=14,5,IF($U15=15,4,0)))))))+IF($U15=16,3,IF($U15=17,2,IF($U15=18,1,0)))</f>
        <v>0</v>
      </c>
      <c r="W15" s="3"/>
      <c r="X15" s="2">
        <f>IF($W15=1,23,IF($W15=2,20,IF($W15=3,18,IF($W15=4,16,IF($W15=5,14,IF($W15=6,13,IF($W15=7,12,IF($W15=8,11,0))))))))+IF($W15=9,10,IF($W15=10,9,IF($W15=11,8,IF($W15=12,7,IF($W15=13,6,IF($W15=14,5,IF($W15=15,4,0)))))))+IF($W15=16,3,IF($W15=17,2,IF($W15=18,1,0)))</f>
        <v>0</v>
      </c>
      <c r="Y15" s="3"/>
      <c r="Z15" s="2">
        <f>IF($Y15=1,23,IF($Y15=2,20,IF($Y15=3,18,IF($Y15=4,16,IF($Y15=5,14,IF($Y15=6,13,IF($Y15=7,12,IF($Y15=8,11,0))))))))+IF($Y15=9,10,IF($Y15=10,9,IF($Y15=11,8,IF($Y15=12,7,IF($Y15=13,6,IF($Y15=14,5,IF($Y15=15,4,0)))))))+IF($Y15=16,3,IF($Y15=17,2,IF($Y15=18,1,0)))</f>
        <v>0</v>
      </c>
      <c r="AA15" s="2" t="s">
        <v>287</v>
      </c>
      <c r="AB15" s="2" t="s">
        <v>93</v>
      </c>
      <c r="AC15" s="2" t="s">
        <v>289</v>
      </c>
    </row>
    <row r="16" spans="1:29" ht="15">
      <c r="A16" s="2">
        <v>11</v>
      </c>
      <c r="B16" s="2">
        <v>92</v>
      </c>
      <c r="C16" s="2" t="s">
        <v>347</v>
      </c>
      <c r="D16" s="2" t="s">
        <v>339</v>
      </c>
      <c r="E16" s="2" t="s">
        <v>340</v>
      </c>
      <c r="F16" s="2">
        <f>H16+J16+L16+N16+P16+R16+T16+V16+X16+Z16</f>
        <v>23</v>
      </c>
      <c r="G16" s="3"/>
      <c r="H16" s="2">
        <f>IF($G16=1,23,IF($G16=2,20,IF($G16=3,18,IF($G16=4,16,IF($G16=5,14,IF($G16=6,13,IF($G16=7,12,IF($G16=8,11,0))))))))+IF($G16=9,10,IF($G16=10,9,IF($G16=11,8,IF($G16=12,7,IF($G16=13,6,IF($G16=14,5,IF($G16=15,4,0)))))))+IF($G16=16,3,IF($G16=17,2,IF($G16=18,1,0)))</f>
        <v>0</v>
      </c>
      <c r="I16" s="3"/>
      <c r="J16" s="2">
        <f>IF($I16=1,23,IF($I16=2,20,IF($I16=3,18,IF($I16=4,16,IF($I16=5,14,IF($I16=6,13,IF($I16=7,12,IF($I16=8,11,0))))))))+IF($I16=9,10,IF($I16=10,9,IF($I16=11,8,IF($I16=12,7,IF($I16=13,6,IF($I16=14,5,IF($I16=15,4,0)))))))+IF($I16=16,3,IF($I16=17,2,IF($I16=18,1,0)))</f>
        <v>0</v>
      </c>
      <c r="K16" s="3">
        <v>1</v>
      </c>
      <c r="L16" s="2">
        <f>IF($K16=1,23,IF($K16=2,20,IF($K16=3,18,IF($K16=4,16,IF($K16=5,14,IF($K16=6,13,IF($K16=7,12,IF($K16=8,11,0))))))))+IF($K16=9,10,IF($K16=10,9,IF($K16=11,8,IF($K16=12,7,IF($K16=13,6,IF($K16=14,5,IF($K16=15,4,0)))))))+IF($K16=16,3,IF($K16=17,2,IF($K16=18,1,0)))</f>
        <v>23</v>
      </c>
      <c r="M16" s="3"/>
      <c r="N16" s="2">
        <f>IF($M16=1,23,IF($M16=2,20,IF($M16=3,18,IF($M16=4,16,IF($M16=5,14,IF($M16=6,13,IF($M16=7,12,IF($M16=8,11,0))))))))+IF($M16=9,10,IF($M16=10,9,IF($M16=11,8,IF($M16=12,7,IF($M16=13,6,IF($M16=14,5,IF($M16=15,4,0)))))))+IF($M16=16,3,IF($M16=17,2,IF($M16=18,1,0)))</f>
        <v>0</v>
      </c>
      <c r="O16" s="3"/>
      <c r="P16" s="2">
        <f>IF($O16=1,23,IF($O16=2,20,IF($O16=3,18,IF($O16=4,16,IF($O16=5,14,IF($O16=6,13,IF($O16=7,12,IF($O16=8,11,0))))))))+IF($O16=9,10,IF($O16=10,9,IF($O16=11,8,IF($O16=12,7,IF($O16=13,6,IF($O16=14,5,IF($O16=15,4,0)))))))+IF($O16=16,3,IF($O16=17,2,IF($O16=18,1,0)))</f>
        <v>0</v>
      </c>
      <c r="Q16" s="3"/>
      <c r="R16" s="2">
        <f>IF($Q16=1,23,IF($Q16=2,20,IF($Q16=3,18,IF($Q16=4,16,IF($Q16=5,14,IF($Q16=6,13,IF($Q16=7,12,IF($Q16=8,11,0))))))))+IF($Q16=9,10,IF($Q16=10,9,IF($Q16=11,8,IF($Q16=12,7,IF($Q16=13,6,IF($Q16=14,5,IF($Q16=15,4,0)))))))+IF($Q16=16,3,IF($Q16=17,2,IF($Q16=18,1,0)))</f>
        <v>0</v>
      </c>
      <c r="S16" s="3"/>
      <c r="T16" s="2">
        <f>IF($S16=1,23,IF($S16=2,20,IF($S16=3,18,IF($S16=4,16,IF($S16=5,14,IF($S16=6,13,IF($S16=7,12,IF($S16=8,11,0))))))))+IF($S16=9,10,IF($S16=10,9,IF($S16=11,8,IF($S16=12,7,IF($S16=13,6,IF($S16=14,5,IF($S16=15,4,0)))))))+IF($S16=16,3,IF($S16=17,2,IF($S16=18,1,0)))</f>
        <v>0</v>
      </c>
      <c r="U16" s="3"/>
      <c r="V16" s="2">
        <f>IF($U16=1,23,IF($U16=2,20,IF($U16=3,18,IF($U16=4,16,IF($U16=5,14,IF($U16=6,13,IF($U16=7,12,IF($U16=8,11,0))))))))+IF($U16=9,10,IF($U16=10,9,IF($U16=11,8,IF($U16=12,7,IF($U16=13,6,IF($U16=14,5,IF($U16=15,4,0)))))))+IF($U16=16,3,IF($U16=17,2,IF($U16=18,1,0)))</f>
        <v>0</v>
      </c>
      <c r="W16" s="3"/>
      <c r="X16" s="2">
        <f>IF($W16=1,23,IF($W16=2,20,IF($W16=3,18,IF($W16=4,16,IF($W16=5,14,IF($W16=6,13,IF($W16=7,12,IF($W16=8,11,0))))))))+IF($W16=9,10,IF($W16=10,9,IF($W16=11,8,IF($W16=12,7,IF($W16=13,6,IF($W16=14,5,IF($W16=15,4,0)))))))+IF($W16=16,3,IF($W16=17,2,IF($W16=18,1,0)))</f>
        <v>0</v>
      </c>
      <c r="Y16" s="3"/>
      <c r="Z16" s="2">
        <f>IF($Y16=1,23,IF($Y16=2,20,IF($Y16=3,18,IF($Y16=4,16,IF($Y16=5,14,IF($Y16=6,13,IF($Y16=7,12,IF($Y16=8,11,0))))))))+IF($Y16=9,10,IF($Y16=10,9,IF($Y16=11,8,IF($Y16=12,7,IF($Y16=13,6,IF($Y16=14,5,IF($Y16=15,4,0)))))))+IF($Y16=16,3,IF($Y16=17,2,IF($Y16=18,1,0)))</f>
        <v>0</v>
      </c>
      <c r="AA16" s="2"/>
      <c r="AB16" s="2"/>
      <c r="AC16" s="2"/>
    </row>
    <row r="17" spans="1:29" ht="15">
      <c r="A17" s="2">
        <v>12</v>
      </c>
      <c r="B17" s="2">
        <v>61</v>
      </c>
      <c r="C17" s="2" t="s">
        <v>347</v>
      </c>
      <c r="D17" s="2" t="s">
        <v>185</v>
      </c>
      <c r="E17" s="2" t="s">
        <v>273</v>
      </c>
      <c r="F17" s="2">
        <f>H17+J17+L17+N17+P17+R17+T17+V17+X17+Z17</f>
        <v>18</v>
      </c>
      <c r="G17" s="3"/>
      <c r="H17" s="2">
        <f>IF($G17=1,23,IF($G17=2,20,IF($G17=3,18,IF($G17=4,16,IF($G17=5,14,IF($G17=6,13,IF($G17=7,12,IF($G17=8,11,0))))))))+IF($G17=9,10,IF($G17=10,9,IF($G17=11,8,IF($G17=12,7,IF($G17=13,6,IF($G17=14,5,IF($G17=15,4,0)))))))+IF($G17=16,3,IF($G17=17,2,IF($G17=18,1,0)))</f>
        <v>0</v>
      </c>
      <c r="I17" s="3"/>
      <c r="J17" s="2">
        <f>IF($I17=1,23,IF($I17=2,20,IF($I17=3,18,IF($I17=4,16,IF($I17=5,14,IF($I17=6,13,IF($I17=7,12,IF($I17=8,11,0))))))))+IF($I17=9,10,IF($I17=10,9,IF($I17=11,8,IF($I17=12,7,IF($I17=13,6,IF($I17=14,5,IF($I17=15,4,0)))))))+IF($I17=16,3,IF($I17=17,2,IF($I17=18,1,0)))</f>
        <v>0</v>
      </c>
      <c r="K17" s="3">
        <v>3</v>
      </c>
      <c r="L17" s="2">
        <f>IF($K17=1,23,IF($K17=2,20,IF($K17=3,18,IF($K17=4,16,IF($K17=5,14,IF($K17=6,13,IF($K17=7,12,IF($K17=8,11,0))))))))+IF($K17=9,10,IF($K17=10,9,IF($K17=11,8,IF($K17=12,7,IF($K17=13,6,IF($K17=14,5,IF($K17=15,4,0)))))))+IF($K17=16,3,IF($K17=17,2,IF($K17=18,1,0)))</f>
        <v>18</v>
      </c>
      <c r="M17" s="3"/>
      <c r="N17" s="2">
        <f>IF($M17=1,23,IF($M17=2,20,IF($M17=3,18,IF($M17=4,16,IF($M17=5,14,IF($M17=6,13,IF($M17=7,12,IF($M17=8,11,0))))))))+IF($M17=9,10,IF($M17=10,9,IF($M17=11,8,IF($M17=12,7,IF($M17=13,6,IF($M17=14,5,IF($M17=15,4,0)))))))+IF($M17=16,3,IF($M17=17,2,IF($M17=18,1,0)))</f>
        <v>0</v>
      </c>
      <c r="O17" s="3"/>
      <c r="P17" s="2">
        <f>IF($O17=1,23,IF($O17=2,20,IF($O17=3,18,IF($O17=4,16,IF($O17=5,14,IF($O17=6,13,IF($O17=7,12,IF($O17=8,11,0))))))))+IF($O17=9,10,IF($O17=10,9,IF($O17=11,8,IF($O17=12,7,IF($O17=13,6,IF($O17=14,5,IF($O17=15,4,0)))))))+IF($O17=16,3,IF($O17=17,2,IF($O17=18,1,0)))</f>
        <v>0</v>
      </c>
      <c r="Q17" s="3"/>
      <c r="R17" s="2">
        <f>IF($Q17=1,23,IF($Q17=2,20,IF($Q17=3,18,IF($Q17=4,16,IF($Q17=5,14,IF($Q17=6,13,IF($Q17=7,12,IF($Q17=8,11,0))))))))+IF($Q17=9,10,IF($Q17=10,9,IF($Q17=11,8,IF($Q17=12,7,IF($Q17=13,6,IF($Q17=14,5,IF($Q17=15,4,0)))))))+IF($Q17=16,3,IF($Q17=17,2,IF($Q17=18,1,0)))</f>
        <v>0</v>
      </c>
      <c r="S17" s="3"/>
      <c r="T17" s="2">
        <f>IF($S17=1,23,IF($S17=2,20,IF($S17=3,18,IF($S17=4,16,IF($S17=5,14,IF($S17=6,13,IF($S17=7,12,IF($S17=8,11,0))))))))+IF($S17=9,10,IF($S17=10,9,IF($S17=11,8,IF($S17=12,7,IF($S17=13,6,IF($S17=14,5,IF($S17=15,4,0)))))))+IF($S17=16,3,IF($S17=17,2,IF($S17=18,1,0)))</f>
        <v>0</v>
      </c>
      <c r="U17" s="3"/>
      <c r="V17" s="2">
        <f>IF($U17=1,23,IF($U17=2,20,IF($U17=3,18,IF($U17=4,16,IF($U17=5,14,IF($U17=6,13,IF($U17=7,12,IF($U17=8,11,0))))))))+IF($U17=9,10,IF($U17=10,9,IF($U17=11,8,IF($U17=12,7,IF($U17=13,6,IF($U17=14,5,IF($U17=15,4,0)))))))+IF($U17=16,3,IF($U17=17,2,IF($U17=18,1,0)))</f>
        <v>0</v>
      </c>
      <c r="W17" s="3"/>
      <c r="X17" s="2">
        <f>IF($W17=1,23,IF($W17=2,20,IF($W17=3,18,IF($W17=4,16,IF($W17=5,14,IF($W17=6,13,IF($W17=7,12,IF($W17=8,11,0))))))))+IF($W17=9,10,IF($W17=10,9,IF($W17=11,8,IF($W17=12,7,IF($W17=13,6,IF($W17=14,5,IF($W17=15,4,0)))))))+IF($W17=16,3,IF($W17=17,2,IF($W17=18,1,0)))</f>
        <v>0</v>
      </c>
      <c r="Y17" s="3"/>
      <c r="Z17" s="2">
        <f>IF($Y17=1,23,IF($Y17=2,20,IF($Y17=3,18,IF($Y17=4,16,IF($Y17=5,14,IF($Y17=6,13,IF($Y17=7,12,IF($Y17=8,11,0))))))))+IF($Y17=9,10,IF($Y17=10,9,IF($Y17=11,8,IF($Y17=12,7,IF($Y17=13,6,IF($Y17=14,5,IF($Y17=15,4,0)))))))+IF($Y17=16,3,IF($Y17=17,2,IF($Y17=18,1,0)))</f>
        <v>0</v>
      </c>
      <c r="AA17" s="2" t="s">
        <v>274</v>
      </c>
      <c r="AB17" s="2" t="s">
        <v>361</v>
      </c>
      <c r="AC17" s="2" t="s">
        <v>276</v>
      </c>
    </row>
    <row r="18" spans="1:29" ht="15">
      <c r="A18" s="2">
        <v>13</v>
      </c>
      <c r="B18" s="2">
        <v>12</v>
      </c>
      <c r="C18" s="2" t="s">
        <v>347</v>
      </c>
      <c r="D18" s="2" t="s">
        <v>106</v>
      </c>
      <c r="E18" s="2" t="s">
        <v>376</v>
      </c>
      <c r="F18" s="2">
        <f>H18+J18+L18+N18+P18+R18+T18+V18+X18+Z18</f>
        <v>16</v>
      </c>
      <c r="G18" s="3"/>
      <c r="H18" s="2">
        <f>IF($G18=1,23,IF($G18=2,20,IF($G18=3,18,IF($G18=4,16,IF($G18=5,14,IF($G18=6,13,IF($G18=7,12,IF($G18=8,11,0))))))))+IF($G18=9,10,IF($G18=10,9,IF($G18=11,8,IF($G18=12,7,IF($G18=13,6,IF($G18=14,5,IF($G18=15,4,0)))))))+IF($G18=16,3,IF($G18=17,2,IF($G18=18,1,0)))</f>
        <v>0</v>
      </c>
      <c r="I18" s="3"/>
      <c r="J18" s="2">
        <f>IF($I18=1,23,IF($I18=2,20,IF($I18=3,18,IF($I18=4,16,IF($I18=5,14,IF($I18=6,13,IF($I18=7,12,IF($I18=8,11,0))))))))+IF($I18=9,10,IF($I18=10,9,IF($I18=11,8,IF($I18=12,7,IF($I18=13,6,IF($I18=14,5,IF($I18=15,4,0)))))))+IF($I18=16,3,IF($I18=17,2,IF($I18=18,1,0)))</f>
        <v>0</v>
      </c>
      <c r="K18" s="3">
        <v>4</v>
      </c>
      <c r="L18" s="2">
        <f>IF($K18=1,23,IF($K18=2,20,IF($K18=3,18,IF($K18=4,16,IF($K18=5,14,IF($K18=6,13,IF($K18=7,12,IF($K18=8,11,0))))))))+IF($K18=9,10,IF($K18=10,9,IF($K18=11,8,IF($K18=12,7,IF($K18=13,6,IF($K18=14,5,IF($K18=15,4,0)))))))+IF($K18=16,3,IF($K18=17,2,IF($K18=18,1,0)))</f>
        <v>16</v>
      </c>
      <c r="M18" s="3"/>
      <c r="N18" s="2">
        <f>IF($M18=1,23,IF($M18=2,20,IF($M18=3,18,IF($M18=4,16,IF($M18=5,14,IF($M18=6,13,IF($M18=7,12,IF($M18=8,11,0))))))))+IF($M18=9,10,IF($M18=10,9,IF($M18=11,8,IF($M18=12,7,IF($M18=13,6,IF($M18=14,5,IF($M18=15,4,0)))))))+IF($M18=16,3,IF($M18=17,2,IF($M18=18,1,0)))</f>
        <v>0</v>
      </c>
      <c r="O18" s="3"/>
      <c r="P18" s="2">
        <f>IF($O18=1,23,IF($O18=2,20,IF($O18=3,18,IF($O18=4,16,IF($O18=5,14,IF($O18=6,13,IF($O18=7,12,IF($O18=8,11,0))))))))+IF($O18=9,10,IF($O18=10,9,IF($O18=11,8,IF($O18=12,7,IF($O18=13,6,IF($O18=14,5,IF($O18=15,4,0)))))))+IF($O18=16,3,IF($O18=17,2,IF($O18=18,1,0)))</f>
        <v>0</v>
      </c>
      <c r="Q18" s="3"/>
      <c r="R18" s="2">
        <f>IF($Q18=1,23,IF($Q18=2,20,IF($Q18=3,18,IF($Q18=4,16,IF($Q18=5,14,IF($Q18=6,13,IF($Q18=7,12,IF($Q18=8,11,0))))))))+IF($Q18=9,10,IF($Q18=10,9,IF($Q18=11,8,IF($Q18=12,7,IF($Q18=13,6,IF($Q18=14,5,IF($Q18=15,4,0)))))))+IF($Q18=16,3,IF($Q18=17,2,IF($Q18=18,1,0)))</f>
        <v>0</v>
      </c>
      <c r="S18" s="3"/>
      <c r="T18" s="2">
        <f>IF($S18=1,23,IF($S18=2,20,IF($S18=3,18,IF($S18=4,16,IF($S18=5,14,IF($S18=6,13,IF($S18=7,12,IF($S18=8,11,0))))))))+IF($S18=9,10,IF($S18=10,9,IF($S18=11,8,IF($S18=12,7,IF($S18=13,6,IF($S18=14,5,IF($S18=15,4,0)))))))+IF($S18=16,3,IF($S18=17,2,IF($S18=18,1,0)))</f>
        <v>0</v>
      </c>
      <c r="U18" s="3"/>
      <c r="V18" s="2">
        <f>IF($U18=1,23,IF($U18=2,20,IF($U18=3,18,IF($U18=4,16,IF($U18=5,14,IF($U18=6,13,IF($U18=7,12,IF($U18=8,11,0))))))))+IF($U18=9,10,IF($U18=10,9,IF($U18=11,8,IF($U18=12,7,IF($U18=13,6,IF($U18=14,5,IF($U18=15,4,0)))))))+IF($U18=16,3,IF($U18=17,2,IF($U18=18,1,0)))</f>
        <v>0</v>
      </c>
      <c r="W18" s="3"/>
      <c r="X18" s="2">
        <f>IF($W18=1,23,IF($W18=2,20,IF($W18=3,18,IF($W18=4,16,IF($W18=5,14,IF($W18=6,13,IF($W18=7,12,IF($W18=8,11,0))))))))+IF($W18=9,10,IF($W18=10,9,IF($W18=11,8,IF($W18=12,7,IF($W18=13,6,IF($W18=14,5,IF($W18=15,4,0)))))))+IF($W18=16,3,IF($W18=17,2,IF($W18=18,1,0)))</f>
        <v>0</v>
      </c>
      <c r="Y18" s="3"/>
      <c r="Z18" s="2">
        <f>IF($Y18=1,23,IF($Y18=2,20,IF($Y18=3,18,IF($Y18=4,16,IF($Y18=5,14,IF($Y18=6,13,IF($Y18=7,12,IF($Y18=8,11,0))))))))+IF($Y18=9,10,IF($Y18=10,9,IF($Y18=11,8,IF($Y18=12,7,IF($Y18=13,6,IF($Y18=14,5,IF($Y18=15,4,0)))))))+IF($Y18=16,3,IF($Y18=17,2,IF($Y18=18,1,0)))</f>
        <v>0</v>
      </c>
      <c r="AA18" s="2"/>
      <c r="AB18" s="2"/>
      <c r="AC18" s="2"/>
    </row>
    <row r="19" spans="1:29" ht="15">
      <c r="A19" s="2">
        <v>14</v>
      </c>
      <c r="B19" s="2">
        <v>13</v>
      </c>
      <c r="C19" s="2" t="s">
        <v>347</v>
      </c>
      <c r="D19" s="2" t="s">
        <v>357</v>
      </c>
      <c r="E19" s="2" t="s">
        <v>358</v>
      </c>
      <c r="F19" s="2">
        <f>H19+J19+L19+N19+P19+R19+T19+V19+X19+Z19</f>
        <v>14</v>
      </c>
      <c r="G19" s="3"/>
      <c r="H19" s="2">
        <f>IF($G19=1,23,IF($G19=2,20,IF($G19=3,18,IF($G19=4,16,IF($G19=5,14,IF($G19=6,13,IF($G19=7,12,IF($G19=8,11,0))))))))+IF($G19=9,10,IF($G19=10,9,IF($G19=11,8,IF($G19=12,7,IF($G19=13,6,IF($G19=14,5,IF($G19=15,4,0)))))))+IF($G19=16,3,IF($G19=17,2,IF($G19=18,1,0)))</f>
        <v>0</v>
      </c>
      <c r="I19" s="3"/>
      <c r="J19" s="2">
        <f>IF($I19=1,23,IF($I19=2,20,IF($I19=3,18,IF($I19=4,16,IF($I19=5,14,IF($I19=6,13,IF($I19=7,12,IF($I19=8,11,0))))))))+IF($I19=9,10,IF($I19=10,9,IF($I19=11,8,IF($I19=12,7,IF($I19=13,6,IF($I19=14,5,IF($I19=15,4,0)))))))+IF($I19=16,3,IF($I19=17,2,IF($I19=18,1,0)))</f>
        <v>0</v>
      </c>
      <c r="K19" s="3">
        <v>5</v>
      </c>
      <c r="L19" s="2">
        <f>IF($K19=1,23,IF($K19=2,20,IF($K19=3,18,IF($K19=4,16,IF($K19=5,14,IF($K19=6,13,IF($K19=7,12,IF($K19=8,11,0))))))))+IF($K19=9,10,IF($K19=10,9,IF($K19=11,8,IF($K19=12,7,IF($K19=13,6,IF($K19=14,5,IF($K19=15,4,0)))))))+IF($K19=16,3,IF($K19=17,2,IF($K19=18,1,0)))</f>
        <v>14</v>
      </c>
      <c r="M19" s="3"/>
      <c r="N19" s="2">
        <f>IF($M19=1,23,IF($M19=2,20,IF($M19=3,18,IF($M19=4,16,IF($M19=5,14,IF($M19=6,13,IF($M19=7,12,IF($M19=8,11,0))))))))+IF($M19=9,10,IF($M19=10,9,IF($M19=11,8,IF($M19=12,7,IF($M19=13,6,IF($M19=14,5,IF($M19=15,4,0)))))))+IF($M19=16,3,IF($M19=17,2,IF($M19=18,1,0)))</f>
        <v>0</v>
      </c>
      <c r="O19" s="3"/>
      <c r="P19" s="2">
        <f>IF($O19=1,23,IF($O19=2,20,IF($O19=3,18,IF($O19=4,16,IF($O19=5,14,IF($O19=6,13,IF($O19=7,12,IF($O19=8,11,0))))))))+IF($O19=9,10,IF($O19=10,9,IF($O19=11,8,IF($O19=12,7,IF($O19=13,6,IF($O19=14,5,IF($O19=15,4,0)))))))+IF($O19=16,3,IF($O19=17,2,IF($O19=18,1,0)))</f>
        <v>0</v>
      </c>
      <c r="Q19" s="3"/>
      <c r="R19" s="2">
        <f>IF($Q19=1,23,IF($Q19=2,20,IF($Q19=3,18,IF($Q19=4,16,IF($Q19=5,14,IF($Q19=6,13,IF($Q19=7,12,IF($Q19=8,11,0))))))))+IF($Q19=9,10,IF($Q19=10,9,IF($Q19=11,8,IF($Q19=12,7,IF($Q19=13,6,IF($Q19=14,5,IF($Q19=15,4,0)))))))+IF($Q19=16,3,IF($Q19=17,2,IF($Q19=18,1,0)))</f>
        <v>0</v>
      </c>
      <c r="S19" s="3"/>
      <c r="T19" s="2">
        <f>IF($S19=1,23,IF($S19=2,20,IF($S19=3,18,IF($S19=4,16,IF($S19=5,14,IF($S19=6,13,IF($S19=7,12,IF($S19=8,11,0))))))))+IF($S19=9,10,IF($S19=10,9,IF($S19=11,8,IF($S19=12,7,IF($S19=13,6,IF($S19=14,5,IF($S19=15,4,0)))))))+IF($S19=16,3,IF($S19=17,2,IF($S19=18,1,0)))</f>
        <v>0</v>
      </c>
      <c r="U19" s="3"/>
      <c r="V19" s="2">
        <f>IF($U19=1,23,IF($U19=2,20,IF($U19=3,18,IF($U19=4,16,IF($U19=5,14,IF($U19=6,13,IF($U19=7,12,IF($U19=8,11,0))))))))+IF($U19=9,10,IF($U19=10,9,IF($U19=11,8,IF($U19=12,7,IF($U19=13,6,IF($U19=14,5,IF($U19=15,4,0)))))))+IF($U19=16,3,IF($U19=17,2,IF($U19=18,1,0)))</f>
        <v>0</v>
      </c>
      <c r="W19" s="3"/>
      <c r="X19" s="2">
        <f>IF($W19=1,23,IF($W19=2,20,IF($W19=3,18,IF($W19=4,16,IF($W19=5,14,IF($W19=6,13,IF($W19=7,12,IF($W19=8,11,0))))))))+IF($W19=9,10,IF($W19=10,9,IF($W19=11,8,IF($W19=12,7,IF($W19=13,6,IF($W19=14,5,IF($W19=15,4,0)))))))+IF($W19=16,3,IF($W19=17,2,IF($W19=18,1,0)))</f>
        <v>0</v>
      </c>
      <c r="Y19" s="3"/>
      <c r="Z19" s="2">
        <f>IF($Y19=1,23,IF($Y19=2,20,IF($Y19=3,18,IF($Y19=4,16,IF($Y19=5,14,IF($Y19=6,13,IF($Y19=7,12,IF($Y19=8,11,0))))))))+IF($Y19=9,10,IF($Y19=10,9,IF($Y19=11,8,IF($Y19=12,7,IF($Y19=13,6,IF($Y19=14,5,IF($Y19=15,4,0)))))))+IF($Y19=16,3,IF($Y19=17,2,IF($Y19=18,1,0)))</f>
        <v>0</v>
      </c>
      <c r="AA19" s="2" t="s">
        <v>359</v>
      </c>
      <c r="AB19" s="2"/>
      <c r="AC19" s="2" t="s">
        <v>360</v>
      </c>
    </row>
    <row r="20" spans="1:29" ht="15">
      <c r="A20" s="2">
        <v>15</v>
      </c>
      <c r="B20" s="2">
        <v>11</v>
      </c>
      <c r="C20" s="2" t="s">
        <v>347</v>
      </c>
      <c r="D20" s="2" t="s">
        <v>352</v>
      </c>
      <c r="E20" s="2" t="s">
        <v>353</v>
      </c>
      <c r="F20" s="2">
        <f>H20+J20+L20+N20+P20+R20+T20+V20+X20+Z20</f>
        <v>8</v>
      </c>
      <c r="G20" s="3"/>
      <c r="H20" s="2">
        <f>IF($G20=1,23,IF($G20=2,20,IF($G20=3,18,IF($G20=4,16,IF($G20=5,14,IF($G20=6,13,IF($G20=7,12,IF($G20=8,11,0))))))))+IF($G20=9,10,IF($G20=10,9,IF($G20=11,8,IF($G20=12,7,IF($G20=13,6,IF($G20=14,5,IF($G20=15,4,0)))))))+IF($G20=16,3,IF($G20=17,2,IF($G20=18,1,0)))</f>
        <v>0</v>
      </c>
      <c r="I20" s="3"/>
      <c r="J20" s="2">
        <f>IF($I20=1,23,IF($I20=2,20,IF($I20=3,18,IF($I20=4,16,IF($I20=5,14,IF($I20=6,13,IF($I20=7,12,IF($I20=8,11,0))))))))+IF($I20=9,10,IF($I20=10,9,IF($I20=11,8,IF($I20=12,7,IF($I20=13,6,IF($I20=14,5,IF($I20=15,4,0)))))))+IF($I20=16,3,IF($I20=17,2,IF($I20=18,1,0)))</f>
        <v>0</v>
      </c>
      <c r="K20" s="3">
        <v>11</v>
      </c>
      <c r="L20" s="2">
        <f>IF($K20=1,23,IF($K20=2,20,IF($K20=3,18,IF($K20=4,16,IF($K20=5,14,IF($K20=6,13,IF($K20=7,12,IF($K20=8,11,0))))))))+IF($K20=9,10,IF($K20=10,9,IF($K20=11,8,IF($K20=12,7,IF($K20=13,6,IF($K20=14,5,IF($K20=15,4,0)))))))+IF($K20=16,3,IF($K20=17,2,IF($K20=18,1,0)))</f>
        <v>8</v>
      </c>
      <c r="M20" s="3"/>
      <c r="N20" s="2">
        <f>IF($M20=1,23,IF($M20=2,20,IF($M20=3,18,IF($M20=4,16,IF($M20=5,14,IF($M20=6,13,IF($M20=7,12,IF($M20=8,11,0))))))))+IF($M20=9,10,IF($M20=10,9,IF($M20=11,8,IF($M20=12,7,IF($M20=13,6,IF($M20=14,5,IF($M20=15,4,0)))))))+IF($M20=16,3,IF($M20=17,2,IF($M20=18,1,0)))</f>
        <v>0</v>
      </c>
      <c r="O20" s="3"/>
      <c r="P20" s="2">
        <f>IF($O20=1,23,IF($O20=2,20,IF($O20=3,18,IF($O20=4,16,IF($O20=5,14,IF($O20=6,13,IF($O20=7,12,IF($O20=8,11,0))))))))+IF($O20=9,10,IF($O20=10,9,IF($O20=11,8,IF($O20=12,7,IF($O20=13,6,IF($O20=14,5,IF($O20=15,4,0)))))))+IF($O20=16,3,IF($O20=17,2,IF($O20=18,1,0)))</f>
        <v>0</v>
      </c>
      <c r="Q20" s="3"/>
      <c r="R20" s="2">
        <f>IF($Q20=1,23,IF($Q20=2,20,IF($Q20=3,18,IF($Q20=4,16,IF($Q20=5,14,IF($Q20=6,13,IF($Q20=7,12,IF($Q20=8,11,0))))))))+IF($Q20=9,10,IF($Q20=10,9,IF($Q20=11,8,IF($Q20=12,7,IF($Q20=13,6,IF($Q20=14,5,IF($Q20=15,4,0)))))))+IF($Q20=16,3,IF($Q20=17,2,IF($Q20=18,1,0)))</f>
        <v>0</v>
      </c>
      <c r="S20" s="3"/>
      <c r="T20" s="2">
        <f>IF($S20=1,23,IF($S20=2,20,IF($S20=3,18,IF($S20=4,16,IF($S20=5,14,IF($S20=6,13,IF($S20=7,12,IF($S20=8,11,0))))))))+IF($S20=9,10,IF($S20=10,9,IF($S20=11,8,IF($S20=12,7,IF($S20=13,6,IF($S20=14,5,IF($S20=15,4,0)))))))+IF($S20=16,3,IF($S20=17,2,IF($S20=18,1,0)))</f>
        <v>0</v>
      </c>
      <c r="U20" s="3"/>
      <c r="V20" s="2">
        <f>IF($U20=1,23,IF($U20=2,20,IF($U20=3,18,IF($U20=4,16,IF($U20=5,14,IF($U20=6,13,IF($U20=7,12,IF($U20=8,11,0))))))))+IF($U20=9,10,IF($U20=10,9,IF($U20=11,8,IF($U20=12,7,IF($U20=13,6,IF($U20=14,5,IF($U20=15,4,0)))))))+IF($U20=16,3,IF($U20=17,2,IF($U20=18,1,0)))</f>
        <v>0</v>
      </c>
      <c r="W20" s="3"/>
      <c r="X20" s="2">
        <f>IF($W20=1,23,IF($W20=2,20,IF($W20=3,18,IF($W20=4,16,IF($W20=5,14,IF($W20=6,13,IF($W20=7,12,IF($W20=8,11,0))))))))+IF($W20=9,10,IF($W20=10,9,IF($W20=11,8,IF($W20=12,7,IF($W20=13,6,IF($W20=14,5,IF($W20=15,4,0)))))))+IF($W20=16,3,IF($W20=17,2,IF($W20=18,1,0)))</f>
        <v>0</v>
      </c>
      <c r="Y20" s="3"/>
      <c r="Z20" s="2">
        <f>IF($Y20=1,23,IF($Y20=2,20,IF($Y20=3,18,IF($Y20=4,16,IF($Y20=5,14,IF($Y20=6,13,IF($Y20=7,12,IF($Y20=8,11,0))))))))+IF($Y20=9,10,IF($Y20=10,9,IF($Y20=11,8,IF($Y20=12,7,IF($Y20=13,6,IF($Y20=14,5,IF($Y20=15,4,0)))))))+IF($Y20=16,3,IF($Y20=17,2,IF($Y20=18,1,0)))</f>
        <v>0</v>
      </c>
      <c r="AA20" s="2" t="s">
        <v>354</v>
      </c>
      <c r="AB20" s="2" t="s">
        <v>355</v>
      </c>
      <c r="AC20" s="2" t="s">
        <v>356</v>
      </c>
    </row>
    <row r="21" spans="1:29" ht="15">
      <c r="A21" s="2">
        <v>16</v>
      </c>
      <c r="B21" s="2">
        <v>14</v>
      </c>
      <c r="C21" s="2" t="s">
        <v>347</v>
      </c>
      <c r="D21" s="2" t="s">
        <v>369</v>
      </c>
      <c r="E21" s="2" t="s">
        <v>358</v>
      </c>
      <c r="F21" s="2">
        <f>H21+J21+L21+N21+P21+R21+T21+V21+X21+Z21</f>
        <v>7</v>
      </c>
      <c r="G21" s="3"/>
      <c r="H21" s="2">
        <f>IF($G21=1,23,IF($G21=2,20,IF($G21=3,18,IF($G21=4,16,IF($G21=5,14,IF($G21=6,13,IF($G21=7,12,IF($G21=8,11,0))))))))+IF($G21=9,10,IF($G21=10,9,IF($G21=11,8,IF($G21=12,7,IF($G21=13,6,IF($G21=14,5,IF($G21=15,4,0)))))))+IF($G21=16,3,IF($G21=17,2,IF($G21=18,1,0)))</f>
        <v>0</v>
      </c>
      <c r="I21" s="3"/>
      <c r="J21" s="2">
        <f>IF($I21=1,23,IF($I21=2,20,IF($I21=3,18,IF($I21=4,16,IF($I21=5,14,IF($I21=6,13,IF($I21=7,12,IF($I21=8,11,0))))))))+IF($I21=9,10,IF($I21=10,9,IF($I21=11,8,IF($I21=12,7,IF($I21=13,6,IF($I21=14,5,IF($I21=15,4,0)))))))+IF($I21=16,3,IF($I21=17,2,IF($I21=18,1,0)))</f>
        <v>0</v>
      </c>
      <c r="K21" s="3">
        <v>12</v>
      </c>
      <c r="L21" s="2">
        <f>IF($K21=1,23,IF($K21=2,20,IF($K21=3,18,IF($K21=4,16,IF($K21=5,14,IF($K21=6,13,IF($K21=7,12,IF($K21=8,11,0))))))))+IF($K21=9,10,IF($K21=10,9,IF($K21=11,8,IF($K21=12,7,IF($K21=13,6,IF($K21=14,5,IF($K21=15,4,0)))))))+IF($K21=16,3,IF($K21=17,2,IF($K21=18,1,0)))</f>
        <v>7</v>
      </c>
      <c r="M21" s="3"/>
      <c r="N21" s="2">
        <f>IF($M21=1,23,IF($M21=2,20,IF($M21=3,18,IF($M21=4,16,IF($M21=5,14,IF($M21=6,13,IF($M21=7,12,IF($M21=8,11,0))))))))+IF($M21=9,10,IF($M21=10,9,IF($M21=11,8,IF($M21=12,7,IF($M21=13,6,IF($M21=14,5,IF($M21=15,4,0)))))))+IF($M21=16,3,IF($M21=17,2,IF($M21=18,1,0)))</f>
        <v>0</v>
      </c>
      <c r="O21" s="3"/>
      <c r="P21" s="2">
        <f>IF($O21=1,23,IF($O21=2,20,IF($O21=3,18,IF($O21=4,16,IF($O21=5,14,IF($O21=6,13,IF($O21=7,12,IF($O21=8,11,0))))))))+IF($O21=9,10,IF($O21=10,9,IF($O21=11,8,IF($O21=12,7,IF($O21=13,6,IF($O21=14,5,IF($O21=15,4,0)))))))+IF($O21=16,3,IF($O21=17,2,IF($O21=18,1,0)))</f>
        <v>0</v>
      </c>
      <c r="Q21" s="3"/>
      <c r="R21" s="2">
        <f>IF($Q21=1,23,IF($Q21=2,20,IF($Q21=3,18,IF($Q21=4,16,IF($Q21=5,14,IF($Q21=6,13,IF($Q21=7,12,IF($Q21=8,11,0))))))))+IF($Q21=9,10,IF($Q21=10,9,IF($Q21=11,8,IF($Q21=12,7,IF($Q21=13,6,IF($Q21=14,5,IF($Q21=15,4,0)))))))+IF($Q21=16,3,IF($Q21=17,2,IF($Q21=18,1,0)))</f>
        <v>0</v>
      </c>
      <c r="S21" s="3"/>
      <c r="T21" s="2">
        <f>IF($S21=1,23,IF($S21=2,20,IF($S21=3,18,IF($S21=4,16,IF($S21=5,14,IF($S21=6,13,IF($S21=7,12,IF($S21=8,11,0))))))))+IF($S21=9,10,IF($S21=10,9,IF($S21=11,8,IF($S21=12,7,IF($S21=13,6,IF($S21=14,5,IF($S21=15,4,0)))))))+IF($S21=16,3,IF($S21=17,2,IF($S21=18,1,0)))</f>
        <v>0</v>
      </c>
      <c r="U21" s="3"/>
      <c r="V21" s="2">
        <f>IF($U21=1,23,IF($U21=2,20,IF($U21=3,18,IF($U21=4,16,IF($U21=5,14,IF($U21=6,13,IF($U21=7,12,IF($U21=8,11,0))))))))+IF($U21=9,10,IF($U21=10,9,IF($U21=11,8,IF($U21=12,7,IF($U21=13,6,IF($U21=14,5,IF($U21=15,4,0)))))))+IF($U21=16,3,IF($U21=17,2,IF($U21=18,1,0)))</f>
        <v>0</v>
      </c>
      <c r="W21" s="3"/>
      <c r="X21" s="2">
        <f>IF($W21=1,23,IF($W21=2,20,IF($W21=3,18,IF($W21=4,16,IF($W21=5,14,IF($W21=6,13,IF($W21=7,12,IF($W21=8,11,0))))))))+IF($W21=9,10,IF($W21=10,9,IF($W21=11,8,IF($W21=12,7,IF($W21=13,6,IF($W21=14,5,IF($W21=15,4,0)))))))+IF($W21=16,3,IF($W21=17,2,IF($W21=18,1,0)))</f>
        <v>0</v>
      </c>
      <c r="Y21" s="3"/>
      <c r="Z21" s="2">
        <f>IF($Y21=1,23,IF($Y21=2,20,IF($Y21=3,18,IF($Y21=4,16,IF($Y21=5,14,IF($Y21=6,13,IF($Y21=7,12,IF($Y21=8,11,0))))))))+IF($Y21=9,10,IF($Y21=10,9,IF($Y21=11,8,IF($Y21=12,7,IF($Y21=13,6,IF($Y21=14,5,IF($Y21=15,4,0)))))))+IF($Y21=16,3,IF($Y21=17,2,IF($Y21=18,1,0)))</f>
        <v>0</v>
      </c>
      <c r="AA21" s="2" t="s">
        <v>370</v>
      </c>
      <c r="AB21" s="2"/>
      <c r="AC21" s="2"/>
    </row>
    <row r="22" spans="1:29" ht="15">
      <c r="A22" s="2">
        <v>17</v>
      </c>
      <c r="B22" s="2">
        <v>68</v>
      </c>
      <c r="C22" s="2" t="s">
        <v>347</v>
      </c>
      <c r="D22" s="2" t="s">
        <v>377</v>
      </c>
      <c r="E22" s="2" t="s">
        <v>378</v>
      </c>
      <c r="F22" s="2">
        <f>H22+J22+L22+N22+P22+R22+T22+V22+X22+Z22</f>
        <v>6</v>
      </c>
      <c r="G22" s="3"/>
      <c r="H22" s="2">
        <f>IF($G22=1,23,IF($G22=2,20,IF($G22=3,18,IF($G22=4,16,IF($G22=5,14,IF($G22=6,13,IF($G22=7,12,IF($G22=8,11,0))))))))+IF($G22=9,10,IF($G22=10,9,IF($G22=11,8,IF($G22=12,7,IF($G22=13,6,IF($G22=14,5,IF($G22=15,4,0)))))))+IF($G22=16,3,IF($G22=17,2,IF($G22=18,1,0)))</f>
        <v>0</v>
      </c>
      <c r="I22" s="3"/>
      <c r="J22" s="2">
        <f>IF($I22=1,23,IF($I22=2,20,IF($I22=3,18,IF($I22=4,16,IF($I22=5,14,IF($I22=6,13,IF($I22=7,12,IF($I22=8,11,0))))))))+IF($I22=9,10,IF($I22=10,9,IF($I22=11,8,IF($I22=12,7,IF($I22=13,6,IF($I22=14,5,IF($I22=15,4,0)))))))+IF($I22=16,3,IF($I22=17,2,IF($I22=18,1,0)))</f>
        <v>0</v>
      </c>
      <c r="K22" s="3">
        <v>13</v>
      </c>
      <c r="L22" s="2">
        <f>IF($K22=1,23,IF($K22=2,20,IF($K22=3,18,IF($K22=4,16,IF($K22=5,14,IF($K22=6,13,IF($K22=7,12,IF($K22=8,11,0))))))))+IF($K22=9,10,IF($K22=10,9,IF($K22=11,8,IF($K22=12,7,IF($K22=13,6,IF($K22=14,5,IF($K22=15,4,0)))))))+IF($K22=16,3,IF($K22=17,2,IF($K22=18,1,0)))</f>
        <v>6</v>
      </c>
      <c r="M22" s="3"/>
      <c r="N22" s="2">
        <f>IF($M22=1,23,IF($M22=2,20,IF($M22=3,18,IF($M22=4,16,IF($M22=5,14,IF($M22=6,13,IF($M22=7,12,IF($M22=8,11,0))))))))+IF($M22=9,10,IF($M22=10,9,IF($M22=11,8,IF($M22=12,7,IF($M22=13,6,IF($M22=14,5,IF($M22=15,4,0)))))))+IF($M22=16,3,IF($M22=17,2,IF($M22=18,1,0)))</f>
        <v>0</v>
      </c>
      <c r="O22" s="3"/>
      <c r="P22" s="2">
        <f>IF($O22=1,23,IF($O22=2,20,IF($O22=3,18,IF($O22=4,16,IF($O22=5,14,IF($O22=6,13,IF($O22=7,12,IF($O22=8,11,0))))))))+IF($O22=9,10,IF($O22=10,9,IF($O22=11,8,IF($O22=12,7,IF($O22=13,6,IF($O22=14,5,IF($O22=15,4,0)))))))+IF($O22=16,3,IF($O22=17,2,IF($O22=18,1,0)))</f>
        <v>0</v>
      </c>
      <c r="Q22" s="3"/>
      <c r="R22" s="2">
        <f>IF($Q22=1,23,IF($Q22=2,20,IF($Q22=3,18,IF($Q22=4,16,IF($Q22=5,14,IF($Q22=6,13,IF($Q22=7,12,IF($Q22=8,11,0))))))))+IF($Q22=9,10,IF($Q22=10,9,IF($Q22=11,8,IF($Q22=12,7,IF($Q22=13,6,IF($Q22=14,5,IF($Q22=15,4,0)))))))+IF($Q22=16,3,IF($Q22=17,2,IF($Q22=18,1,0)))</f>
        <v>0</v>
      </c>
      <c r="S22" s="3"/>
      <c r="T22" s="2">
        <f>IF($S22=1,23,IF($S22=2,20,IF($S22=3,18,IF($S22=4,16,IF($S22=5,14,IF($S22=6,13,IF($S22=7,12,IF($S22=8,11,0))))))))+IF($S22=9,10,IF($S22=10,9,IF($S22=11,8,IF($S22=12,7,IF($S22=13,6,IF($S22=14,5,IF($S22=15,4,0)))))))+IF($S22=16,3,IF($S22=17,2,IF($S22=18,1,0)))</f>
        <v>0</v>
      </c>
      <c r="U22" s="3"/>
      <c r="V22" s="2">
        <f>IF($U22=1,23,IF($U22=2,20,IF($U22=3,18,IF($U22=4,16,IF($U22=5,14,IF($U22=6,13,IF($U22=7,12,IF($U22=8,11,0))))))))+IF($U22=9,10,IF($U22=10,9,IF($U22=11,8,IF($U22=12,7,IF($U22=13,6,IF($U22=14,5,IF($U22=15,4,0)))))))+IF($U22=16,3,IF($U22=17,2,IF($U22=18,1,0)))</f>
        <v>0</v>
      </c>
      <c r="W22" s="3"/>
      <c r="X22" s="2">
        <f>IF($W22=1,23,IF($W22=2,20,IF($W22=3,18,IF($W22=4,16,IF($W22=5,14,IF($W22=6,13,IF($W22=7,12,IF($W22=8,11,0))))))))+IF($W22=9,10,IF($W22=10,9,IF($W22=11,8,IF($W22=12,7,IF($W22=13,6,IF($W22=14,5,IF($W22=15,4,0)))))))+IF($W22=16,3,IF($W22=17,2,IF($W22=18,1,0)))</f>
        <v>0</v>
      </c>
      <c r="Y22" s="3"/>
      <c r="Z22" s="2">
        <f>IF($Y22=1,23,IF($Y22=2,20,IF($Y22=3,18,IF($Y22=4,16,IF($Y22=5,14,IF($Y22=6,13,IF($Y22=7,12,IF($Y22=8,11,0))))))))+IF($Y22=9,10,IF($Y22=10,9,IF($Y22=11,8,IF($Y22=12,7,IF($Y22=13,6,IF($Y22=14,5,IF($Y22=15,4,0)))))))+IF($Y22=16,3,IF($Y22=17,2,IF($Y22=18,1,0)))</f>
        <v>0</v>
      </c>
      <c r="AA22" s="2"/>
      <c r="AB22" s="2"/>
      <c r="AC22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909</v>
      </c>
      <c r="C6" s="2" t="s">
        <v>326</v>
      </c>
      <c r="D6" s="2" t="s">
        <v>283</v>
      </c>
      <c r="E6" s="2" t="s">
        <v>229</v>
      </c>
      <c r="F6" s="2">
        <f aca="true" t="shared" si="0" ref="F6:F30">H6+J6+L6+N6+P6+R6+T6+V6+X6+Z6</f>
        <v>142</v>
      </c>
      <c r="G6" s="3">
        <v>2</v>
      </c>
      <c r="H6" s="2">
        <f aca="true" t="shared" si="1" ref="H6:H30">IF($G6=1,23,IF($G6=2,20,IF($G6=3,18,IF($G6=4,16,IF($G6=5,14,IF($G6=6,13,IF($G6=7,12,IF($G6=8,11,0))))))))+IF($G6=9,10,IF($G6=10,9,IF($G6=11,8,IF($G6=12,7,IF($G6=13,6,IF($G6=14,5,IF($G6=15,4,0)))))))+IF($G6=16,3,IF($G6=17,2,IF($G6=18,1,0)))</f>
        <v>20</v>
      </c>
      <c r="I6" s="3">
        <v>4</v>
      </c>
      <c r="J6" s="2">
        <f aca="true" t="shared" si="2" ref="J6:J30">IF($I6=1,23,IF($I6=2,20,IF($I6=3,18,IF($I6=4,16,IF($I6=5,14,IF($I6=6,13,IF($I6=7,12,IF($I6=8,11,0))))))))+IF($I6=9,10,IF($I6=10,9,IF($I6=11,8,IF($I6=12,7,IF($I6=13,6,IF($I6=14,5,IF($I6=15,4,0)))))))+IF($I6=16,3,IF($I6=17,2,IF($I6=18,1,0)))</f>
        <v>16</v>
      </c>
      <c r="K6" s="3">
        <v>3</v>
      </c>
      <c r="L6" s="2">
        <f aca="true" t="shared" si="3" ref="L6:L30">IF($K6=1,23,IF($K6=2,20,IF($K6=3,18,IF($K6=4,16,IF($K6=5,14,IF($K6=6,13,IF($K6=7,12,IF($K6=8,11,0))))))))+IF($K6=9,10,IF($K6=10,9,IF($K6=11,8,IF($K6=12,7,IF($K6=13,6,IF($K6=14,5,IF($K6=15,4,0)))))))+IF($K6=16,3,IF($K6=17,2,IF($K6=18,1,0)))</f>
        <v>18</v>
      </c>
      <c r="M6" s="3">
        <v>3</v>
      </c>
      <c r="N6" s="2">
        <f aca="true" t="shared" si="4" ref="N6:N30">IF($M6=1,23,IF($M6=2,20,IF($M6=3,18,IF($M6=4,16,IF($M6=5,14,IF($M6=6,13,IF($M6=7,12,IF($M6=8,11,0))))))))+IF($M6=9,10,IF($M6=10,9,IF($M6=11,8,IF($M6=12,7,IF($M6=13,6,IF($M6=14,5,IF($M6=15,4,0)))))))+IF($M6=16,3,IF($M6=17,2,IF($M6=18,1,0)))</f>
        <v>18</v>
      </c>
      <c r="O6" s="3">
        <v>2</v>
      </c>
      <c r="P6" s="2">
        <f aca="true" t="shared" si="5" ref="P6:P30">IF($O6=1,23,IF($O6=2,20,IF($O6=3,18,IF($O6=4,16,IF($O6=5,14,IF($O6=6,13,IF($O6=7,12,IF($O6=8,11,0))))))))+IF($O6=9,10,IF($O6=10,9,IF($O6=11,8,IF($O6=12,7,IF($O6=13,6,IF($O6=14,5,IF($O6=15,4,0)))))))+IF($O6=16,3,IF($O6=17,2,IF($O6=18,1,0)))</f>
        <v>20</v>
      </c>
      <c r="Q6" s="3">
        <v>4</v>
      </c>
      <c r="R6" s="2">
        <f aca="true" t="shared" si="6" ref="R6:R30">IF($Q6=1,23,IF($Q6=2,20,IF($Q6=3,18,IF($Q6=4,16,IF($Q6=5,14,IF($Q6=6,13,IF($Q6=7,12,IF($Q6=8,11,0))))))))+IF($Q6=9,10,IF($Q6=10,9,IF($Q6=11,8,IF($Q6=12,7,IF($Q6=13,6,IF($Q6=14,5,IF($Q6=15,4,0)))))))+IF($Q6=16,3,IF($Q6=17,2,IF($Q6=18,1,0)))</f>
        <v>16</v>
      </c>
      <c r="S6" s="3">
        <v>3</v>
      </c>
      <c r="T6" s="2">
        <f aca="true" t="shared" si="7" ref="T6:T30">IF($S6=1,23,IF($S6=2,20,IF($S6=3,18,IF($S6=4,16,IF($S6=5,14,IF($S6=6,13,IF($S6=7,12,IF($S6=8,11,0))))))))+IF($S6=9,10,IF($S6=10,9,IF($S6=11,8,IF($S6=12,7,IF($S6=13,6,IF($S6=14,5,IF($S6=15,4,0)))))))+IF($S6=16,3,IF($S6=17,2,IF($S6=18,1,0)))</f>
        <v>18</v>
      </c>
      <c r="U6" s="3"/>
      <c r="V6" s="2">
        <f aca="true" t="shared" si="8" ref="V6:V30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4</v>
      </c>
      <c r="X6" s="2">
        <f aca="true" t="shared" si="9" ref="X6:X30">IF($W6=1,23,IF($W6=2,20,IF($W6=3,18,IF($W6=4,16,IF($W6=5,14,IF($W6=6,13,IF($W6=7,12,IF($W6=8,11,0))))))))+IF($W6=9,10,IF($W6=10,9,IF($W6=11,8,IF($W6=12,7,IF($W6=13,6,IF($W6=14,5,IF($W6=15,4,0)))))))+IF($W6=16,3,IF($W6=17,2,IF($W6=18,1,0)))</f>
        <v>16</v>
      </c>
      <c r="Y6" s="3"/>
      <c r="Z6" s="2">
        <f aca="true" t="shared" si="10" ref="Z6:Z30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284</v>
      </c>
      <c r="AB6" s="2" t="s">
        <v>93</v>
      </c>
      <c r="AC6" s="2" t="s">
        <v>285</v>
      </c>
    </row>
    <row r="7" spans="1:29" ht="15">
      <c r="A7" s="2">
        <v>2</v>
      </c>
      <c r="B7" s="2">
        <v>61</v>
      </c>
      <c r="C7" s="2" t="s">
        <v>326</v>
      </c>
      <c r="D7" s="2" t="s">
        <v>185</v>
      </c>
      <c r="E7" s="2" t="s">
        <v>273</v>
      </c>
      <c r="F7" s="2">
        <f t="shared" si="0"/>
        <v>138</v>
      </c>
      <c r="G7" s="3">
        <v>1</v>
      </c>
      <c r="H7" s="2">
        <f t="shared" si="1"/>
        <v>23</v>
      </c>
      <c r="I7" s="3">
        <v>3</v>
      </c>
      <c r="J7" s="2">
        <f t="shared" si="2"/>
        <v>18</v>
      </c>
      <c r="K7" s="3">
        <v>6</v>
      </c>
      <c r="L7" s="2">
        <f t="shared" si="3"/>
        <v>13</v>
      </c>
      <c r="M7" s="3">
        <v>2</v>
      </c>
      <c r="N7" s="2">
        <f t="shared" si="4"/>
        <v>20</v>
      </c>
      <c r="O7" s="3"/>
      <c r="P7" s="2">
        <f t="shared" si="5"/>
        <v>0</v>
      </c>
      <c r="Q7" s="3">
        <v>3</v>
      </c>
      <c r="R7" s="2">
        <f t="shared" si="6"/>
        <v>18</v>
      </c>
      <c r="S7" s="3">
        <v>1</v>
      </c>
      <c r="T7" s="2">
        <f t="shared" si="7"/>
        <v>23</v>
      </c>
      <c r="U7" s="3"/>
      <c r="V7" s="2">
        <f t="shared" si="8"/>
        <v>0</v>
      </c>
      <c r="W7" s="3">
        <v>1</v>
      </c>
      <c r="X7" s="2">
        <f t="shared" si="9"/>
        <v>23</v>
      </c>
      <c r="Y7" s="3"/>
      <c r="Z7" s="2">
        <f t="shared" si="10"/>
        <v>0</v>
      </c>
      <c r="AA7" s="2" t="s">
        <v>274</v>
      </c>
      <c r="AB7" s="2" t="s">
        <v>275</v>
      </c>
      <c r="AC7" s="2" t="s">
        <v>276</v>
      </c>
    </row>
    <row r="8" spans="1:29" ht="15">
      <c r="A8" s="2">
        <v>3</v>
      </c>
      <c r="B8" s="2">
        <v>81</v>
      </c>
      <c r="C8" s="2" t="s">
        <v>326</v>
      </c>
      <c r="D8" s="2" t="s">
        <v>280</v>
      </c>
      <c r="E8" s="2" t="s">
        <v>281</v>
      </c>
      <c r="F8" s="2">
        <f t="shared" si="0"/>
        <v>133</v>
      </c>
      <c r="G8" s="3">
        <v>3</v>
      </c>
      <c r="H8" s="2">
        <f t="shared" si="1"/>
        <v>18</v>
      </c>
      <c r="I8" s="3">
        <v>6</v>
      </c>
      <c r="J8" s="2">
        <f t="shared" si="2"/>
        <v>13</v>
      </c>
      <c r="K8" s="3">
        <v>7</v>
      </c>
      <c r="L8" s="2">
        <f t="shared" si="3"/>
        <v>12</v>
      </c>
      <c r="M8" s="3">
        <v>4</v>
      </c>
      <c r="N8" s="2">
        <f t="shared" si="4"/>
        <v>16</v>
      </c>
      <c r="O8" s="3">
        <v>3</v>
      </c>
      <c r="P8" s="2">
        <f t="shared" si="5"/>
        <v>18</v>
      </c>
      <c r="Q8" s="3">
        <v>2</v>
      </c>
      <c r="R8" s="2">
        <f t="shared" si="6"/>
        <v>20</v>
      </c>
      <c r="S8" s="3">
        <v>4</v>
      </c>
      <c r="T8" s="2">
        <f t="shared" si="7"/>
        <v>16</v>
      </c>
      <c r="U8" s="3"/>
      <c r="V8" s="2">
        <f t="shared" si="8"/>
        <v>0</v>
      </c>
      <c r="W8" s="3">
        <v>2</v>
      </c>
      <c r="X8" s="2">
        <f t="shared" si="9"/>
        <v>20</v>
      </c>
      <c r="Y8" s="3"/>
      <c r="Z8" s="2">
        <f t="shared" si="10"/>
        <v>0</v>
      </c>
      <c r="AA8" s="2" t="s">
        <v>191</v>
      </c>
      <c r="AB8" s="2" t="s">
        <v>93</v>
      </c>
      <c r="AC8" s="2" t="s">
        <v>282</v>
      </c>
    </row>
    <row r="9" spans="1:29" ht="15">
      <c r="A9" s="2">
        <v>4</v>
      </c>
      <c r="B9" s="2">
        <v>24</v>
      </c>
      <c r="C9" s="2" t="s">
        <v>326</v>
      </c>
      <c r="D9" s="2" t="s">
        <v>327</v>
      </c>
      <c r="E9" s="2" t="s">
        <v>328</v>
      </c>
      <c r="F9" s="2">
        <f t="shared" si="0"/>
        <v>92</v>
      </c>
      <c r="G9" s="3"/>
      <c r="H9" s="2">
        <f t="shared" si="1"/>
        <v>0</v>
      </c>
      <c r="I9" s="3">
        <v>1</v>
      </c>
      <c r="J9" s="2">
        <f t="shared" si="2"/>
        <v>23</v>
      </c>
      <c r="K9" s="3"/>
      <c r="L9" s="2">
        <f t="shared" si="3"/>
        <v>0</v>
      </c>
      <c r="M9" s="3">
        <v>1</v>
      </c>
      <c r="N9" s="2">
        <f t="shared" si="4"/>
        <v>23</v>
      </c>
      <c r="O9" s="3">
        <v>1</v>
      </c>
      <c r="P9" s="2">
        <f t="shared" si="5"/>
        <v>23</v>
      </c>
      <c r="Q9" s="3">
        <v>1</v>
      </c>
      <c r="R9" s="2">
        <f t="shared" si="6"/>
        <v>23</v>
      </c>
      <c r="S9" s="3"/>
      <c r="T9" s="2">
        <f t="shared" si="7"/>
        <v>0</v>
      </c>
      <c r="U9" s="3"/>
      <c r="V9" s="2">
        <f t="shared" si="8"/>
        <v>0</v>
      </c>
      <c r="W9" s="3"/>
      <c r="X9" s="2">
        <f t="shared" si="9"/>
        <v>0</v>
      </c>
      <c r="Y9" s="3"/>
      <c r="Z9" s="2">
        <f t="shared" si="10"/>
        <v>0</v>
      </c>
      <c r="AA9" s="2" t="s">
        <v>329</v>
      </c>
      <c r="AB9" s="2"/>
      <c r="AC9" s="2" t="s">
        <v>330</v>
      </c>
    </row>
    <row r="10" spans="1:29" ht="15">
      <c r="A10" s="2">
        <v>5</v>
      </c>
      <c r="B10" s="2">
        <v>31</v>
      </c>
      <c r="C10" s="2" t="s">
        <v>326</v>
      </c>
      <c r="D10" s="2" t="s">
        <v>266</v>
      </c>
      <c r="E10" s="2" t="s">
        <v>267</v>
      </c>
      <c r="F10" s="2">
        <f t="shared" si="0"/>
        <v>79</v>
      </c>
      <c r="G10" s="3">
        <v>8</v>
      </c>
      <c r="H10" s="2">
        <f t="shared" si="1"/>
        <v>11</v>
      </c>
      <c r="I10" s="3">
        <v>7</v>
      </c>
      <c r="J10" s="2">
        <f t="shared" si="2"/>
        <v>12</v>
      </c>
      <c r="K10" s="3">
        <v>9</v>
      </c>
      <c r="L10" s="2">
        <f t="shared" si="3"/>
        <v>10</v>
      </c>
      <c r="M10" s="3"/>
      <c r="N10" s="2">
        <f t="shared" si="4"/>
        <v>0</v>
      </c>
      <c r="O10" s="3" t="s">
        <v>82</v>
      </c>
      <c r="P10" s="2">
        <f t="shared" si="5"/>
        <v>0</v>
      </c>
      <c r="Q10" s="3">
        <v>6</v>
      </c>
      <c r="R10" s="2">
        <f t="shared" si="6"/>
        <v>13</v>
      </c>
      <c r="S10" s="3">
        <v>2</v>
      </c>
      <c r="T10" s="2">
        <f t="shared" si="7"/>
        <v>20</v>
      </c>
      <c r="U10" s="3"/>
      <c r="V10" s="2">
        <f t="shared" si="8"/>
        <v>0</v>
      </c>
      <c r="W10" s="3">
        <v>6</v>
      </c>
      <c r="X10" s="2">
        <f t="shared" si="9"/>
        <v>13</v>
      </c>
      <c r="Y10" s="3"/>
      <c r="Z10" s="2">
        <f t="shared" si="10"/>
        <v>0</v>
      </c>
      <c r="AA10" s="2" t="s">
        <v>268</v>
      </c>
      <c r="AB10" s="2" t="s">
        <v>93</v>
      </c>
      <c r="AC10" s="2" t="s">
        <v>269</v>
      </c>
    </row>
    <row r="11" spans="1:29" ht="15">
      <c r="A11" s="2">
        <v>6</v>
      </c>
      <c r="B11" s="2">
        <v>290</v>
      </c>
      <c r="C11" s="2" t="s">
        <v>326</v>
      </c>
      <c r="D11" s="2" t="s">
        <v>262</v>
      </c>
      <c r="E11" s="2" t="s">
        <v>263</v>
      </c>
      <c r="F11" s="2">
        <f t="shared" si="0"/>
        <v>72</v>
      </c>
      <c r="G11" s="3"/>
      <c r="H11" s="2">
        <f t="shared" si="1"/>
        <v>0</v>
      </c>
      <c r="I11" s="3"/>
      <c r="J11" s="2">
        <f t="shared" si="2"/>
        <v>0</v>
      </c>
      <c r="K11" s="3"/>
      <c r="L11" s="2">
        <f t="shared" si="3"/>
        <v>0</v>
      </c>
      <c r="M11" s="3">
        <v>5</v>
      </c>
      <c r="N11" s="2">
        <f t="shared" si="4"/>
        <v>14</v>
      </c>
      <c r="O11" s="3">
        <v>4</v>
      </c>
      <c r="P11" s="2">
        <f t="shared" si="5"/>
        <v>16</v>
      </c>
      <c r="Q11" s="3">
        <v>5</v>
      </c>
      <c r="R11" s="2">
        <f t="shared" si="6"/>
        <v>14</v>
      </c>
      <c r="S11" s="3">
        <v>5</v>
      </c>
      <c r="T11" s="2">
        <f t="shared" si="7"/>
        <v>14</v>
      </c>
      <c r="U11" s="3"/>
      <c r="V11" s="2">
        <f t="shared" si="8"/>
        <v>0</v>
      </c>
      <c r="W11" s="3">
        <v>5</v>
      </c>
      <c r="X11" s="2">
        <f t="shared" si="9"/>
        <v>14</v>
      </c>
      <c r="Y11" s="3"/>
      <c r="Z11" s="2">
        <f t="shared" si="10"/>
        <v>0</v>
      </c>
      <c r="AA11" s="2" t="s">
        <v>264</v>
      </c>
      <c r="AB11" s="2" t="s">
        <v>93</v>
      </c>
      <c r="AC11" s="2" t="s">
        <v>265</v>
      </c>
    </row>
    <row r="12" spans="1:29" ht="15">
      <c r="A12" s="2">
        <v>7</v>
      </c>
      <c r="B12" s="2">
        <v>51</v>
      </c>
      <c r="C12" s="2" t="s">
        <v>326</v>
      </c>
      <c r="D12" s="2" t="s">
        <v>62</v>
      </c>
      <c r="E12" s="2" t="s">
        <v>127</v>
      </c>
      <c r="F12" s="2">
        <f t="shared" si="0"/>
        <v>51</v>
      </c>
      <c r="G12" s="3">
        <v>5</v>
      </c>
      <c r="H12" s="2">
        <f t="shared" si="1"/>
        <v>14</v>
      </c>
      <c r="I12" s="3">
        <v>9</v>
      </c>
      <c r="J12" s="2">
        <f t="shared" si="2"/>
        <v>10</v>
      </c>
      <c r="K12" s="3"/>
      <c r="L12" s="2">
        <f t="shared" si="3"/>
        <v>0</v>
      </c>
      <c r="M12" s="3">
        <v>6</v>
      </c>
      <c r="N12" s="2">
        <f t="shared" si="4"/>
        <v>13</v>
      </c>
      <c r="O12" s="3">
        <v>5</v>
      </c>
      <c r="P12" s="2">
        <f t="shared" si="5"/>
        <v>14</v>
      </c>
      <c r="Q12" s="3"/>
      <c r="R12" s="2">
        <f t="shared" si="6"/>
        <v>0</v>
      </c>
      <c r="S12" s="3"/>
      <c r="T12" s="2">
        <f t="shared" si="7"/>
        <v>0</v>
      </c>
      <c r="U12" s="3"/>
      <c r="V12" s="2">
        <f t="shared" si="8"/>
        <v>0</v>
      </c>
      <c r="W12" s="3"/>
      <c r="X12" s="2">
        <f t="shared" si="9"/>
        <v>0</v>
      </c>
      <c r="Y12" s="3"/>
      <c r="Z12" s="2">
        <f t="shared" si="10"/>
        <v>0</v>
      </c>
      <c r="AA12" s="2" t="s">
        <v>87</v>
      </c>
      <c r="AB12" s="2" t="s">
        <v>291</v>
      </c>
      <c r="AC12" s="2"/>
    </row>
    <row r="13" spans="1:29" ht="15">
      <c r="A13" s="2">
        <v>8</v>
      </c>
      <c r="B13" s="2">
        <v>41</v>
      </c>
      <c r="C13" s="2" t="s">
        <v>326</v>
      </c>
      <c r="D13" s="2" t="s">
        <v>159</v>
      </c>
      <c r="E13" s="2" t="s">
        <v>292</v>
      </c>
      <c r="F13" s="2">
        <f t="shared" si="0"/>
        <v>43</v>
      </c>
      <c r="G13" s="3">
        <v>7</v>
      </c>
      <c r="H13" s="2">
        <f t="shared" si="1"/>
        <v>12</v>
      </c>
      <c r="I13" s="3">
        <v>8</v>
      </c>
      <c r="J13" s="2">
        <f t="shared" si="2"/>
        <v>11</v>
      </c>
      <c r="K13" s="3">
        <v>11</v>
      </c>
      <c r="L13" s="2">
        <f t="shared" si="3"/>
        <v>8</v>
      </c>
      <c r="M13" s="3">
        <v>7</v>
      </c>
      <c r="N13" s="2">
        <f t="shared" si="4"/>
        <v>12</v>
      </c>
      <c r="O13" s="3" t="s">
        <v>82</v>
      </c>
      <c r="P13" s="2">
        <f t="shared" si="5"/>
        <v>0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3"/>
      <c r="Z13" s="2">
        <f t="shared" si="10"/>
        <v>0</v>
      </c>
      <c r="AA13" s="2" t="s">
        <v>36</v>
      </c>
      <c r="AB13" s="2" t="s">
        <v>293</v>
      </c>
      <c r="AC13" s="2" t="s">
        <v>294</v>
      </c>
    </row>
    <row r="14" spans="1:29" ht="15">
      <c r="A14" s="2">
        <v>9</v>
      </c>
      <c r="B14" s="2">
        <v>389</v>
      </c>
      <c r="C14" s="2" t="s">
        <v>326</v>
      </c>
      <c r="D14" s="2" t="s">
        <v>85</v>
      </c>
      <c r="E14" s="2" t="s">
        <v>86</v>
      </c>
      <c r="F14" s="2">
        <f t="shared" si="0"/>
        <v>41</v>
      </c>
      <c r="G14" s="3">
        <v>4</v>
      </c>
      <c r="H14" s="2">
        <f t="shared" si="1"/>
        <v>16</v>
      </c>
      <c r="I14" s="3">
        <v>5</v>
      </c>
      <c r="J14" s="2">
        <f t="shared" si="2"/>
        <v>14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>
        <v>8</v>
      </c>
      <c r="R14" s="2">
        <f t="shared" si="6"/>
        <v>11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87</v>
      </c>
      <c r="AB14" s="2" t="s">
        <v>88</v>
      </c>
      <c r="AC14" s="2" t="s">
        <v>89</v>
      </c>
    </row>
    <row r="15" spans="1:29" ht="15">
      <c r="A15" s="2">
        <v>10</v>
      </c>
      <c r="B15" s="2">
        <v>9</v>
      </c>
      <c r="C15" s="2" t="s">
        <v>326</v>
      </c>
      <c r="D15" s="2" t="s">
        <v>277</v>
      </c>
      <c r="E15" s="2" t="s">
        <v>278</v>
      </c>
      <c r="F15" s="2">
        <f t="shared" si="0"/>
        <v>40</v>
      </c>
      <c r="G15" s="3"/>
      <c r="H15" s="2">
        <f t="shared" si="1"/>
        <v>0</v>
      </c>
      <c r="I15" s="3">
        <v>2</v>
      </c>
      <c r="J15" s="2">
        <f t="shared" si="2"/>
        <v>20</v>
      </c>
      <c r="K15" s="3">
        <v>2</v>
      </c>
      <c r="L15" s="2">
        <f t="shared" si="3"/>
        <v>20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279</v>
      </c>
      <c r="AB15" s="2" t="s">
        <v>88</v>
      </c>
      <c r="AC15" s="2"/>
    </row>
    <row r="16" spans="1:29" ht="15">
      <c r="A16" s="2">
        <v>11</v>
      </c>
      <c r="B16" s="2">
        <v>87</v>
      </c>
      <c r="C16" s="2" t="s">
        <v>326</v>
      </c>
      <c r="D16" s="2" t="s">
        <v>305</v>
      </c>
      <c r="E16" s="2" t="s">
        <v>306</v>
      </c>
      <c r="F16" s="2">
        <f t="shared" si="0"/>
        <v>38</v>
      </c>
      <c r="G16" s="3"/>
      <c r="H16" s="2">
        <f t="shared" si="1"/>
        <v>0</v>
      </c>
      <c r="I16" s="3"/>
      <c r="J16" s="2">
        <f t="shared" si="2"/>
        <v>0</v>
      </c>
      <c r="K16" s="3"/>
      <c r="L16" s="2">
        <f t="shared" si="3"/>
        <v>0</v>
      </c>
      <c r="M16" s="3">
        <v>8</v>
      </c>
      <c r="N16" s="2">
        <f t="shared" si="4"/>
        <v>11</v>
      </c>
      <c r="O16" s="3"/>
      <c r="P16" s="2">
        <f t="shared" si="5"/>
        <v>0</v>
      </c>
      <c r="Q16" s="3">
        <v>11</v>
      </c>
      <c r="R16" s="2">
        <f t="shared" si="6"/>
        <v>8</v>
      </c>
      <c r="S16" s="3">
        <v>8</v>
      </c>
      <c r="T16" s="2">
        <f t="shared" si="7"/>
        <v>11</v>
      </c>
      <c r="U16" s="3"/>
      <c r="V16" s="2">
        <f t="shared" si="8"/>
        <v>0</v>
      </c>
      <c r="W16" s="3">
        <v>11</v>
      </c>
      <c r="X16" s="2">
        <f t="shared" si="9"/>
        <v>8</v>
      </c>
      <c r="Y16" s="3"/>
      <c r="Z16" s="2">
        <f t="shared" si="10"/>
        <v>0</v>
      </c>
      <c r="AA16" s="2" t="s">
        <v>307</v>
      </c>
      <c r="AB16" s="2" t="s">
        <v>308</v>
      </c>
      <c r="AC16" s="2" t="s">
        <v>309</v>
      </c>
    </row>
    <row r="17" spans="1:29" ht="15">
      <c r="A17" s="2">
        <v>12</v>
      </c>
      <c r="B17" s="2">
        <v>90</v>
      </c>
      <c r="C17" s="2" t="s">
        <v>326</v>
      </c>
      <c r="D17" s="2" t="s">
        <v>300</v>
      </c>
      <c r="E17" s="2" t="s">
        <v>301</v>
      </c>
      <c r="F17" s="2">
        <f t="shared" si="0"/>
        <v>34</v>
      </c>
      <c r="G17" s="3"/>
      <c r="H17" s="2">
        <f t="shared" si="1"/>
        <v>0</v>
      </c>
      <c r="I17" s="3"/>
      <c r="J17" s="2">
        <f t="shared" si="2"/>
        <v>0</v>
      </c>
      <c r="K17" s="3">
        <v>4</v>
      </c>
      <c r="L17" s="2">
        <f t="shared" si="3"/>
        <v>16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>
        <v>3</v>
      </c>
      <c r="X17" s="2">
        <f t="shared" si="9"/>
        <v>18</v>
      </c>
      <c r="Y17" s="3"/>
      <c r="Z17" s="2">
        <f t="shared" si="10"/>
        <v>0</v>
      </c>
      <c r="AA17" s="2" t="s">
        <v>302</v>
      </c>
      <c r="AB17" s="2" t="s">
        <v>303</v>
      </c>
      <c r="AC17" s="2" t="s">
        <v>304</v>
      </c>
    </row>
    <row r="18" spans="1:29" ht="15">
      <c r="A18" s="2">
        <v>13</v>
      </c>
      <c r="B18" s="2">
        <v>48</v>
      </c>
      <c r="C18" s="2" t="s">
        <v>326</v>
      </c>
      <c r="D18" s="2" t="s">
        <v>270</v>
      </c>
      <c r="E18" s="2" t="s">
        <v>271</v>
      </c>
      <c r="F18" s="2">
        <f t="shared" si="0"/>
        <v>33</v>
      </c>
      <c r="G18" s="3"/>
      <c r="H18" s="2">
        <f t="shared" si="1"/>
        <v>0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>
        <v>9</v>
      </c>
      <c r="R18" s="2">
        <f t="shared" si="6"/>
        <v>10</v>
      </c>
      <c r="S18" s="3">
        <v>7</v>
      </c>
      <c r="T18" s="2">
        <f t="shared" si="7"/>
        <v>12</v>
      </c>
      <c r="U18" s="3"/>
      <c r="V18" s="2">
        <f t="shared" si="8"/>
        <v>0</v>
      </c>
      <c r="W18" s="3">
        <v>8</v>
      </c>
      <c r="X18" s="2">
        <f t="shared" si="9"/>
        <v>11</v>
      </c>
      <c r="Y18" s="3"/>
      <c r="Z18" s="2">
        <f t="shared" si="10"/>
        <v>0</v>
      </c>
      <c r="AA18" s="2" t="s">
        <v>21</v>
      </c>
      <c r="AB18" s="2" t="s">
        <v>93</v>
      </c>
      <c r="AC18" s="2" t="s">
        <v>272</v>
      </c>
    </row>
    <row r="19" spans="1:29" ht="15">
      <c r="A19" s="2">
        <v>14</v>
      </c>
      <c r="B19" s="2">
        <v>311</v>
      </c>
      <c r="C19" s="2" t="s">
        <v>326</v>
      </c>
      <c r="D19" s="2" t="s">
        <v>295</v>
      </c>
      <c r="E19" s="2" t="s">
        <v>296</v>
      </c>
      <c r="F19" s="2">
        <f t="shared" si="0"/>
        <v>23</v>
      </c>
      <c r="G19" s="3">
        <v>6</v>
      </c>
      <c r="H19" s="2">
        <f t="shared" si="1"/>
        <v>13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>
        <v>9</v>
      </c>
      <c r="X19" s="2">
        <f t="shared" si="9"/>
        <v>10</v>
      </c>
      <c r="Y19" s="3"/>
      <c r="Z19" s="2">
        <f t="shared" si="10"/>
        <v>0</v>
      </c>
      <c r="AA19" s="2" t="s">
        <v>297</v>
      </c>
      <c r="AB19" s="2" t="s">
        <v>298</v>
      </c>
      <c r="AC19" s="2" t="s">
        <v>299</v>
      </c>
    </row>
    <row r="20" spans="1:29" ht="15">
      <c r="A20" s="2">
        <v>15</v>
      </c>
      <c r="B20" s="2">
        <v>92</v>
      </c>
      <c r="C20" s="2" t="s">
        <v>326</v>
      </c>
      <c r="D20" s="2" t="s">
        <v>339</v>
      </c>
      <c r="E20" s="2" t="s">
        <v>340</v>
      </c>
      <c r="F20" s="2">
        <f t="shared" si="0"/>
        <v>23</v>
      </c>
      <c r="G20" s="3"/>
      <c r="H20" s="2">
        <f t="shared" si="1"/>
        <v>0</v>
      </c>
      <c r="I20" s="3"/>
      <c r="J20" s="2">
        <f t="shared" si="2"/>
        <v>0</v>
      </c>
      <c r="K20" s="3">
        <v>1</v>
      </c>
      <c r="L20" s="2">
        <f t="shared" si="3"/>
        <v>23</v>
      </c>
      <c r="M20" s="3"/>
      <c r="N20" s="2">
        <f t="shared" si="4"/>
        <v>0</v>
      </c>
      <c r="O20" s="3"/>
      <c r="P20" s="2">
        <f t="shared" si="5"/>
        <v>0</v>
      </c>
      <c r="Q20" s="3"/>
      <c r="R20" s="2">
        <f t="shared" si="6"/>
        <v>0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/>
      <c r="AB20" s="2"/>
      <c r="AC20" s="2"/>
    </row>
    <row r="21" spans="1:29" ht="15">
      <c r="A21" s="2">
        <v>16</v>
      </c>
      <c r="B21" s="2">
        <v>69</v>
      </c>
      <c r="C21" s="2" t="s">
        <v>326</v>
      </c>
      <c r="D21" s="2" t="s">
        <v>41</v>
      </c>
      <c r="E21" s="2" t="s">
        <v>286</v>
      </c>
      <c r="F21" s="2">
        <f t="shared" si="0"/>
        <v>18</v>
      </c>
      <c r="G21" s="3"/>
      <c r="H21" s="2">
        <f t="shared" si="1"/>
        <v>0</v>
      </c>
      <c r="I21" s="3"/>
      <c r="J21" s="2">
        <f t="shared" si="2"/>
        <v>0</v>
      </c>
      <c r="K21" s="3">
        <v>13</v>
      </c>
      <c r="L21" s="2">
        <f t="shared" si="3"/>
        <v>6</v>
      </c>
      <c r="M21" s="3"/>
      <c r="N21" s="2">
        <f t="shared" si="4"/>
        <v>0</v>
      </c>
      <c r="O21" s="3"/>
      <c r="P21" s="2">
        <f t="shared" si="5"/>
        <v>0</v>
      </c>
      <c r="Q21" s="3">
        <v>7</v>
      </c>
      <c r="R21" s="2">
        <f t="shared" si="6"/>
        <v>12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287</v>
      </c>
      <c r="AB21" s="2" t="s">
        <v>288</v>
      </c>
      <c r="AC21" s="2" t="s">
        <v>289</v>
      </c>
    </row>
    <row r="22" spans="1:29" ht="15">
      <c r="A22" s="2">
        <v>17</v>
      </c>
      <c r="B22" s="2">
        <v>563</v>
      </c>
      <c r="C22" s="2" t="s">
        <v>326</v>
      </c>
      <c r="D22" s="2" t="s">
        <v>44</v>
      </c>
      <c r="E22" s="2" t="s">
        <v>130</v>
      </c>
      <c r="F22" s="2">
        <f t="shared" si="0"/>
        <v>14</v>
      </c>
      <c r="G22" s="3"/>
      <c r="H22" s="2">
        <f t="shared" si="1"/>
        <v>0</v>
      </c>
      <c r="I22" s="3"/>
      <c r="J22" s="2">
        <f t="shared" si="2"/>
        <v>0</v>
      </c>
      <c r="K22" s="3">
        <v>14</v>
      </c>
      <c r="L22" s="2">
        <f t="shared" si="3"/>
        <v>5</v>
      </c>
      <c r="M22" s="3"/>
      <c r="N22" s="2">
        <f t="shared" si="4"/>
        <v>0</v>
      </c>
      <c r="O22" s="3"/>
      <c r="P22" s="2">
        <f t="shared" si="5"/>
        <v>0</v>
      </c>
      <c r="Q22" s="3">
        <v>10</v>
      </c>
      <c r="R22" s="2">
        <f t="shared" si="6"/>
        <v>9</v>
      </c>
      <c r="S22" s="3"/>
      <c r="T22" s="2">
        <f t="shared" si="7"/>
        <v>0</v>
      </c>
      <c r="U22" s="3"/>
      <c r="V22" s="2">
        <f t="shared" si="8"/>
        <v>0</v>
      </c>
      <c r="W22" s="3"/>
      <c r="X22" s="2">
        <f t="shared" si="9"/>
        <v>0</v>
      </c>
      <c r="Y22" s="3"/>
      <c r="Z22" s="2">
        <f t="shared" si="10"/>
        <v>0</v>
      </c>
      <c r="AA22" s="2" t="s">
        <v>131</v>
      </c>
      <c r="AB22" s="2" t="s">
        <v>132</v>
      </c>
      <c r="AC22" s="2"/>
    </row>
    <row r="23" spans="1:29" ht="15">
      <c r="A23" s="2">
        <v>18</v>
      </c>
      <c r="B23" s="2">
        <v>16</v>
      </c>
      <c r="C23" s="2" t="s">
        <v>326</v>
      </c>
      <c r="D23" s="2" t="s">
        <v>341</v>
      </c>
      <c r="E23" s="2" t="s">
        <v>342</v>
      </c>
      <c r="F23" s="2">
        <f t="shared" si="0"/>
        <v>14</v>
      </c>
      <c r="G23" s="3"/>
      <c r="H23" s="2">
        <f t="shared" si="1"/>
        <v>0</v>
      </c>
      <c r="I23" s="3"/>
      <c r="J23" s="2">
        <f t="shared" si="2"/>
        <v>0</v>
      </c>
      <c r="K23" s="3">
        <v>5</v>
      </c>
      <c r="L23" s="2">
        <f t="shared" si="3"/>
        <v>14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343</v>
      </c>
      <c r="AB23" s="2" t="s">
        <v>344</v>
      </c>
      <c r="AC23" s="2" t="s">
        <v>345</v>
      </c>
    </row>
    <row r="24" spans="1:29" ht="15">
      <c r="A24" s="2">
        <v>19</v>
      </c>
      <c r="B24" s="2">
        <v>74</v>
      </c>
      <c r="C24" s="2" t="s">
        <v>326</v>
      </c>
      <c r="D24" s="2" t="s">
        <v>331</v>
      </c>
      <c r="E24" s="2" t="s">
        <v>332</v>
      </c>
      <c r="F24" s="2">
        <f t="shared" si="0"/>
        <v>13</v>
      </c>
      <c r="G24" s="3"/>
      <c r="H24" s="2">
        <f t="shared" si="1"/>
        <v>0</v>
      </c>
      <c r="I24" s="3"/>
      <c r="J24" s="2">
        <f t="shared" si="2"/>
        <v>0</v>
      </c>
      <c r="K24" s="3"/>
      <c r="L24" s="2">
        <f t="shared" si="3"/>
        <v>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>
        <v>6</v>
      </c>
      <c r="T24" s="2">
        <f t="shared" si="7"/>
        <v>13</v>
      </c>
      <c r="U24" s="3"/>
      <c r="V24" s="2">
        <f t="shared" si="8"/>
        <v>0</v>
      </c>
      <c r="W24" s="3"/>
      <c r="X24" s="2">
        <f t="shared" si="9"/>
        <v>0</v>
      </c>
      <c r="Y24" s="3"/>
      <c r="Z24" s="2">
        <f t="shared" si="10"/>
        <v>0</v>
      </c>
      <c r="AA24" s="2" t="s">
        <v>21</v>
      </c>
      <c r="AB24" s="2" t="s">
        <v>93</v>
      </c>
      <c r="AC24" s="2" t="s">
        <v>333</v>
      </c>
    </row>
    <row r="25" spans="1:29" ht="15">
      <c r="A25" s="2">
        <v>20</v>
      </c>
      <c r="B25" s="2">
        <v>17</v>
      </c>
      <c r="C25" s="2" t="s">
        <v>326</v>
      </c>
      <c r="D25" s="2" t="s">
        <v>310</v>
      </c>
      <c r="E25" s="2" t="s">
        <v>311</v>
      </c>
      <c r="F25" s="2">
        <f t="shared" si="0"/>
        <v>12</v>
      </c>
      <c r="G25" s="3"/>
      <c r="H25" s="2">
        <f t="shared" si="1"/>
        <v>0</v>
      </c>
      <c r="I25" s="3"/>
      <c r="J25" s="2">
        <f t="shared" si="2"/>
        <v>0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/>
      <c r="R25" s="2">
        <f t="shared" si="6"/>
        <v>0</v>
      </c>
      <c r="S25" s="3"/>
      <c r="T25" s="2">
        <f t="shared" si="7"/>
        <v>0</v>
      </c>
      <c r="U25" s="3"/>
      <c r="V25" s="2">
        <f t="shared" si="8"/>
        <v>0</v>
      </c>
      <c r="W25" s="3">
        <v>7</v>
      </c>
      <c r="X25" s="2">
        <f t="shared" si="9"/>
        <v>12</v>
      </c>
      <c r="Y25" s="3"/>
      <c r="Z25" s="2">
        <f t="shared" si="10"/>
        <v>0</v>
      </c>
      <c r="AA25" s="2" t="s">
        <v>312</v>
      </c>
      <c r="AB25" s="2" t="s">
        <v>93</v>
      </c>
      <c r="AC25" s="2" t="s">
        <v>313</v>
      </c>
    </row>
    <row r="26" spans="1:29" ht="15">
      <c r="A26" s="2">
        <v>21</v>
      </c>
      <c r="B26" s="2">
        <v>69</v>
      </c>
      <c r="C26" s="2" t="s">
        <v>326</v>
      </c>
      <c r="D26" s="2" t="s">
        <v>334</v>
      </c>
      <c r="E26" s="2" t="s">
        <v>335</v>
      </c>
      <c r="F26" s="2">
        <f t="shared" si="0"/>
        <v>11</v>
      </c>
      <c r="G26" s="3"/>
      <c r="H26" s="2">
        <f t="shared" si="1"/>
        <v>0</v>
      </c>
      <c r="I26" s="3"/>
      <c r="J26" s="2">
        <f t="shared" si="2"/>
        <v>0</v>
      </c>
      <c r="K26" s="3">
        <v>8</v>
      </c>
      <c r="L26" s="2">
        <f t="shared" si="3"/>
        <v>11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/>
      <c r="X26" s="2">
        <f t="shared" si="9"/>
        <v>0</v>
      </c>
      <c r="Y26" s="3"/>
      <c r="Z26" s="2">
        <f t="shared" si="10"/>
        <v>0</v>
      </c>
      <c r="AA26" s="2" t="s">
        <v>336</v>
      </c>
      <c r="AB26" s="2" t="s">
        <v>337</v>
      </c>
      <c r="AC26" s="2" t="s">
        <v>338</v>
      </c>
    </row>
    <row r="27" spans="1:29" ht="15">
      <c r="A27" s="2">
        <v>22</v>
      </c>
      <c r="B27" s="2">
        <v>7</v>
      </c>
      <c r="C27" s="2" t="s">
        <v>326</v>
      </c>
      <c r="D27" s="2" t="s">
        <v>145</v>
      </c>
      <c r="E27" s="2" t="s">
        <v>290</v>
      </c>
      <c r="F27" s="2">
        <f t="shared" si="0"/>
        <v>9</v>
      </c>
      <c r="G27" s="3"/>
      <c r="H27" s="2">
        <f t="shared" si="1"/>
        <v>0</v>
      </c>
      <c r="I27" s="3" t="s">
        <v>82</v>
      </c>
      <c r="J27" s="2">
        <f t="shared" si="2"/>
        <v>0</v>
      </c>
      <c r="K27" s="3">
        <v>10</v>
      </c>
      <c r="L27" s="2">
        <f t="shared" si="3"/>
        <v>9</v>
      </c>
      <c r="M27" s="3"/>
      <c r="N27" s="2">
        <f t="shared" si="4"/>
        <v>0</v>
      </c>
      <c r="O27" s="3"/>
      <c r="P27" s="2">
        <f t="shared" si="5"/>
        <v>0</v>
      </c>
      <c r="Q27" s="3"/>
      <c r="R27" s="2">
        <f t="shared" si="6"/>
        <v>0</v>
      </c>
      <c r="S27" s="3"/>
      <c r="T27" s="2">
        <f t="shared" si="7"/>
        <v>0</v>
      </c>
      <c r="U27" s="3"/>
      <c r="V27" s="2">
        <f t="shared" si="8"/>
        <v>0</v>
      </c>
      <c r="W27" s="3"/>
      <c r="X27" s="2">
        <f t="shared" si="9"/>
        <v>0</v>
      </c>
      <c r="Y27" s="3"/>
      <c r="Z27" s="2">
        <f t="shared" si="10"/>
        <v>0</v>
      </c>
      <c r="AA27" s="2" t="s">
        <v>21</v>
      </c>
      <c r="AB27" s="2" t="s">
        <v>100</v>
      </c>
      <c r="AC27" s="2"/>
    </row>
    <row r="28" spans="1:29" ht="15">
      <c r="A28" s="2">
        <v>23</v>
      </c>
      <c r="B28" s="2">
        <v>16</v>
      </c>
      <c r="C28" s="2" t="s">
        <v>326</v>
      </c>
      <c r="D28" s="2" t="s">
        <v>314</v>
      </c>
      <c r="E28" s="2" t="s">
        <v>315</v>
      </c>
      <c r="F28" s="2">
        <f t="shared" si="0"/>
        <v>9</v>
      </c>
      <c r="G28" s="3"/>
      <c r="H28" s="2">
        <f t="shared" si="1"/>
        <v>0</v>
      </c>
      <c r="I28" s="3"/>
      <c r="J28" s="2">
        <f t="shared" si="2"/>
        <v>0</v>
      </c>
      <c r="K28" s="3"/>
      <c r="L28" s="2">
        <f t="shared" si="3"/>
        <v>0</v>
      </c>
      <c r="M28" s="3"/>
      <c r="N28" s="2">
        <f t="shared" si="4"/>
        <v>0</v>
      </c>
      <c r="O28" s="3"/>
      <c r="P28" s="2">
        <f t="shared" si="5"/>
        <v>0</v>
      </c>
      <c r="Q28" s="3"/>
      <c r="R28" s="2">
        <f t="shared" si="6"/>
        <v>0</v>
      </c>
      <c r="S28" s="3"/>
      <c r="T28" s="2">
        <f t="shared" si="7"/>
        <v>0</v>
      </c>
      <c r="U28" s="3"/>
      <c r="V28" s="2">
        <f t="shared" si="8"/>
        <v>0</v>
      </c>
      <c r="W28" s="3">
        <v>10</v>
      </c>
      <c r="X28" s="2">
        <f t="shared" si="9"/>
        <v>9</v>
      </c>
      <c r="Y28" s="3"/>
      <c r="Z28" s="2">
        <f t="shared" si="10"/>
        <v>0</v>
      </c>
      <c r="AA28" s="2" t="s">
        <v>137</v>
      </c>
      <c r="AB28" s="2"/>
      <c r="AC28" s="2"/>
    </row>
    <row r="29" spans="1:29" ht="15">
      <c r="A29" s="2">
        <v>24</v>
      </c>
      <c r="B29" s="2">
        <v>94</v>
      </c>
      <c r="C29" s="2" t="s">
        <v>326</v>
      </c>
      <c r="D29" s="2" t="s">
        <v>122</v>
      </c>
      <c r="E29" s="2" t="s">
        <v>123</v>
      </c>
      <c r="F29" s="2">
        <f t="shared" si="0"/>
        <v>7</v>
      </c>
      <c r="G29" s="3"/>
      <c r="H29" s="2">
        <f t="shared" si="1"/>
        <v>0</v>
      </c>
      <c r="I29" s="3"/>
      <c r="J29" s="2">
        <f t="shared" si="2"/>
        <v>0</v>
      </c>
      <c r="K29" s="3">
        <v>12</v>
      </c>
      <c r="L29" s="2">
        <f t="shared" si="3"/>
        <v>7</v>
      </c>
      <c r="M29" s="3"/>
      <c r="N29" s="2">
        <f t="shared" si="4"/>
        <v>0</v>
      </c>
      <c r="O29" s="3"/>
      <c r="P29" s="2">
        <f t="shared" si="5"/>
        <v>0</v>
      </c>
      <c r="Q29" s="3"/>
      <c r="R29" s="2">
        <f t="shared" si="6"/>
        <v>0</v>
      </c>
      <c r="S29" s="3"/>
      <c r="T29" s="2">
        <f t="shared" si="7"/>
        <v>0</v>
      </c>
      <c r="U29" s="3"/>
      <c r="V29" s="2">
        <f t="shared" si="8"/>
        <v>0</v>
      </c>
      <c r="W29" s="3"/>
      <c r="X29" s="2">
        <f t="shared" si="9"/>
        <v>0</v>
      </c>
      <c r="Y29" s="3"/>
      <c r="Z29" s="2">
        <f t="shared" si="10"/>
        <v>0</v>
      </c>
      <c r="AA29" s="2" t="s">
        <v>124</v>
      </c>
      <c r="AB29" s="2" t="s">
        <v>125</v>
      </c>
      <c r="AC29" s="2" t="s">
        <v>126</v>
      </c>
    </row>
    <row r="30" spans="1:29" ht="15">
      <c r="A30" s="2">
        <v>25</v>
      </c>
      <c r="B30" s="2">
        <v>40</v>
      </c>
      <c r="C30" s="2" t="s">
        <v>326</v>
      </c>
      <c r="D30" s="2" t="s">
        <v>295</v>
      </c>
      <c r="E30" s="2" t="s">
        <v>316</v>
      </c>
      <c r="F30" s="2">
        <f t="shared" si="0"/>
        <v>7</v>
      </c>
      <c r="G30" s="3"/>
      <c r="H30" s="2">
        <f t="shared" si="1"/>
        <v>0</v>
      </c>
      <c r="I30" s="3"/>
      <c r="J30" s="2">
        <f t="shared" si="2"/>
        <v>0</v>
      </c>
      <c r="K30" s="3"/>
      <c r="L30" s="2">
        <f t="shared" si="3"/>
        <v>0</v>
      </c>
      <c r="M30" s="3"/>
      <c r="N30" s="2">
        <f t="shared" si="4"/>
        <v>0</v>
      </c>
      <c r="O30" s="3"/>
      <c r="P30" s="2">
        <f t="shared" si="5"/>
        <v>0</v>
      </c>
      <c r="Q30" s="3"/>
      <c r="R30" s="2">
        <f t="shared" si="6"/>
        <v>0</v>
      </c>
      <c r="S30" s="3"/>
      <c r="T30" s="2">
        <f t="shared" si="7"/>
        <v>0</v>
      </c>
      <c r="U30" s="3"/>
      <c r="V30" s="2">
        <f t="shared" si="8"/>
        <v>0</v>
      </c>
      <c r="W30" s="3">
        <v>12</v>
      </c>
      <c r="X30" s="2">
        <f t="shared" si="9"/>
        <v>7</v>
      </c>
      <c r="Y30" s="3"/>
      <c r="Z30" s="2">
        <f t="shared" si="10"/>
        <v>0</v>
      </c>
      <c r="AA30" s="2"/>
      <c r="AB30" s="2"/>
      <c r="AC30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91</v>
      </c>
      <c r="C6" s="2" t="s">
        <v>324</v>
      </c>
      <c r="D6" s="2" t="s">
        <v>214</v>
      </c>
      <c r="E6" s="2" t="s">
        <v>15</v>
      </c>
      <c r="F6" s="2">
        <f aca="true" t="shared" si="0" ref="F6:F26">H6+J6+L6+N6+P6+R6+T6+V6+X6+Z6</f>
        <v>137</v>
      </c>
      <c r="G6" s="3">
        <v>1</v>
      </c>
      <c r="H6" s="2">
        <f aca="true" t="shared" si="1" ref="H6:H26">IF($G6=1,23,IF($G6=2,20,IF($G6=3,18,IF($G6=4,16,IF($G6=5,14,IF($G6=6,13,IF($G6=7,12,IF($G6=8,11,0))))))))+IF($G6=9,10,IF($G6=10,9,IF($G6=11,8,IF($G6=12,7,IF($G6=13,6,IF($G6=14,5,IF($G6=15,4,0)))))))+IF($G6=16,3,IF($G6=17,2,IF($G6=18,1,0)))</f>
        <v>23</v>
      </c>
      <c r="I6" s="3">
        <v>5</v>
      </c>
      <c r="J6" s="2">
        <f aca="true" t="shared" si="2" ref="J6:J26">IF($I6=1,23,IF($I6=2,20,IF($I6=3,18,IF($I6=4,16,IF($I6=5,14,IF($I6=6,13,IF($I6=7,12,IF($I6=8,11,0))))))))+IF($I6=9,10,IF($I6=10,9,IF($I6=11,8,IF($I6=12,7,IF($I6=13,6,IF($I6=14,5,IF($I6=15,4,0)))))))+IF($I6=16,3,IF($I6=17,2,IF($I6=18,1,0)))</f>
        <v>14</v>
      </c>
      <c r="K6" s="3">
        <v>3</v>
      </c>
      <c r="L6" s="2">
        <f aca="true" t="shared" si="3" ref="L6:L26">IF($K6=1,23,IF($K6=2,20,IF($K6=3,18,IF($K6=4,16,IF($K6=5,14,IF($K6=6,13,IF($K6=7,12,IF($K6=8,11,0))))))))+IF($K6=9,10,IF($K6=10,9,IF($K6=11,8,IF($K6=12,7,IF($K6=13,6,IF($K6=14,5,IF($K6=15,4,0)))))))+IF($K6=16,3,IF($K6=17,2,IF($K6=18,1,0)))</f>
        <v>18</v>
      </c>
      <c r="M6" s="3" t="s">
        <v>211</v>
      </c>
      <c r="N6" s="2">
        <f aca="true" t="shared" si="4" ref="N6:N26">IF($M6=1,23,IF($M6=2,20,IF($M6=3,18,IF($M6=4,16,IF($M6=5,14,IF($M6=6,13,IF($M6=7,12,IF($M6=8,11,0))))))))+IF($M6=9,10,IF($M6=10,9,IF($M6=11,8,IF($M6=12,7,IF($M6=13,6,IF($M6=14,5,IF($M6=15,4,0)))))))+IF($M6=16,3,IF($M6=17,2,IF($M6=18,1,0)))</f>
        <v>0</v>
      </c>
      <c r="O6" s="3">
        <v>3</v>
      </c>
      <c r="P6" s="2">
        <f aca="true" t="shared" si="5" ref="P6:P26">IF($O6=1,23,IF($O6=2,20,IF($O6=3,18,IF($O6=4,16,IF($O6=5,14,IF($O6=6,13,IF($O6=7,12,IF($O6=8,11,0))))))))+IF($O6=9,10,IF($O6=10,9,IF($O6=11,8,IF($O6=12,7,IF($O6=13,6,IF($O6=14,5,IF($O6=15,4,0)))))))+IF($O6=16,3,IF($O6=17,2,IF($O6=18,1,0)))</f>
        <v>18</v>
      </c>
      <c r="Q6" s="3">
        <v>3</v>
      </c>
      <c r="R6" s="2">
        <f aca="true" t="shared" si="6" ref="R6:R26">IF($Q6=1,23,IF($Q6=2,20,IF($Q6=3,18,IF($Q6=4,16,IF($Q6=5,14,IF($Q6=6,13,IF($Q6=7,12,IF($Q6=8,11,0))))))))+IF($Q6=9,10,IF($Q6=10,9,IF($Q6=11,8,IF($Q6=12,7,IF($Q6=13,6,IF($Q6=14,5,IF($Q6=15,4,0)))))))+IF($Q6=16,3,IF($Q6=17,2,IF($Q6=18,1,0)))</f>
        <v>18</v>
      </c>
      <c r="S6" s="3">
        <v>1</v>
      </c>
      <c r="T6" s="2">
        <f aca="true" t="shared" si="7" ref="T6:T26">IF($S6=1,23,IF($S6=2,20,IF($S6=3,18,IF($S6=4,16,IF($S6=5,14,IF($S6=6,13,IF($S6=7,12,IF($S6=8,11,0))))))))+IF($S6=9,10,IF($S6=10,9,IF($S6=11,8,IF($S6=12,7,IF($S6=13,6,IF($S6=14,5,IF($S6=15,4,0)))))))+IF($S6=16,3,IF($S6=17,2,IF($S6=18,1,0)))</f>
        <v>23</v>
      </c>
      <c r="U6" s="3"/>
      <c r="V6" s="2">
        <f aca="true" t="shared" si="8" ref="V6:V26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1</v>
      </c>
      <c r="X6" s="2">
        <f aca="true" t="shared" si="9" ref="X6:X26">IF($W6=1,23,IF($W6=2,20,IF($W6=3,18,IF($W6=4,16,IF($W6=5,14,IF($W6=6,13,IF($W6=7,12,IF($W6=8,11,0))))))))+IF($W6=9,10,IF($W6=10,9,IF($W6=11,8,IF($W6=12,7,IF($W6=13,6,IF($W6=14,5,IF($W6=15,4,0)))))))+IF($W6=16,3,IF($W6=17,2,IF($W6=18,1,0)))</f>
        <v>23</v>
      </c>
      <c r="Y6" s="3"/>
      <c r="Z6" s="2">
        <f aca="true" t="shared" si="10" ref="Z6:Z26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16</v>
      </c>
      <c r="AB6" s="2" t="s">
        <v>93</v>
      </c>
      <c r="AC6" s="2" t="s">
        <v>215</v>
      </c>
    </row>
    <row r="7" spans="1:29" ht="15">
      <c r="A7" s="2">
        <v>2</v>
      </c>
      <c r="B7" s="2">
        <v>82</v>
      </c>
      <c r="C7" s="2" t="s">
        <v>324</v>
      </c>
      <c r="D7" s="2" t="s">
        <v>226</v>
      </c>
      <c r="E7" s="2" t="s">
        <v>227</v>
      </c>
      <c r="F7" s="2">
        <f t="shared" si="0"/>
        <v>124</v>
      </c>
      <c r="G7" s="3">
        <v>2</v>
      </c>
      <c r="H7" s="2">
        <f t="shared" si="1"/>
        <v>20</v>
      </c>
      <c r="I7" s="3">
        <v>2</v>
      </c>
      <c r="J7" s="2">
        <f t="shared" si="2"/>
        <v>20</v>
      </c>
      <c r="K7" s="3">
        <v>5</v>
      </c>
      <c r="L7" s="2">
        <f t="shared" si="3"/>
        <v>14</v>
      </c>
      <c r="M7" s="3">
        <v>1</v>
      </c>
      <c r="N7" s="2">
        <f t="shared" si="4"/>
        <v>23</v>
      </c>
      <c r="O7" s="3">
        <v>8</v>
      </c>
      <c r="P7" s="2">
        <f t="shared" si="5"/>
        <v>11</v>
      </c>
      <c r="Q7" s="3">
        <v>2</v>
      </c>
      <c r="R7" s="2">
        <f t="shared" si="6"/>
        <v>20</v>
      </c>
      <c r="S7" s="3"/>
      <c r="T7" s="2">
        <f t="shared" si="7"/>
        <v>0</v>
      </c>
      <c r="U7" s="3"/>
      <c r="V7" s="2">
        <f t="shared" si="8"/>
        <v>0</v>
      </c>
      <c r="W7" s="3">
        <v>4</v>
      </c>
      <c r="X7" s="2">
        <f t="shared" si="9"/>
        <v>16</v>
      </c>
      <c r="Y7" s="3"/>
      <c r="Z7" s="2">
        <f t="shared" si="10"/>
        <v>0</v>
      </c>
      <c r="AA7" s="2" t="s">
        <v>21</v>
      </c>
      <c r="AB7" s="2" t="s">
        <v>88</v>
      </c>
      <c r="AC7" s="2" t="s">
        <v>228</v>
      </c>
    </row>
    <row r="8" spans="1:29" ht="15">
      <c r="A8" s="2">
        <v>3</v>
      </c>
      <c r="B8" s="2">
        <v>6</v>
      </c>
      <c r="C8" s="2" t="s">
        <v>324</v>
      </c>
      <c r="D8" s="2" t="s">
        <v>214</v>
      </c>
      <c r="E8" s="2" t="s">
        <v>216</v>
      </c>
      <c r="F8" s="2">
        <f t="shared" si="0"/>
        <v>122</v>
      </c>
      <c r="G8" s="3">
        <v>7</v>
      </c>
      <c r="H8" s="2">
        <f t="shared" si="1"/>
        <v>12</v>
      </c>
      <c r="I8" s="3">
        <v>1</v>
      </c>
      <c r="J8" s="2">
        <f t="shared" si="2"/>
        <v>23</v>
      </c>
      <c r="K8" s="3">
        <v>7</v>
      </c>
      <c r="L8" s="2">
        <f t="shared" si="3"/>
        <v>12</v>
      </c>
      <c r="M8" s="3">
        <v>3</v>
      </c>
      <c r="N8" s="2">
        <f t="shared" si="4"/>
        <v>18</v>
      </c>
      <c r="O8" s="3">
        <v>5</v>
      </c>
      <c r="P8" s="2">
        <f t="shared" si="5"/>
        <v>14</v>
      </c>
      <c r="Q8" s="3">
        <v>6</v>
      </c>
      <c r="R8" s="2">
        <f t="shared" si="6"/>
        <v>13</v>
      </c>
      <c r="S8" s="3">
        <v>4</v>
      </c>
      <c r="T8" s="2">
        <f t="shared" si="7"/>
        <v>16</v>
      </c>
      <c r="U8" s="3"/>
      <c r="V8" s="2">
        <f t="shared" si="8"/>
        <v>0</v>
      </c>
      <c r="W8" s="3">
        <v>5</v>
      </c>
      <c r="X8" s="2">
        <f t="shared" si="9"/>
        <v>14</v>
      </c>
      <c r="Y8" s="3"/>
      <c r="Z8" s="2">
        <f t="shared" si="10"/>
        <v>0</v>
      </c>
      <c r="AA8" s="2" t="s">
        <v>21</v>
      </c>
      <c r="AB8" s="2" t="s">
        <v>93</v>
      </c>
      <c r="AC8" s="2" t="s">
        <v>217</v>
      </c>
    </row>
    <row r="9" spans="1:29" ht="15">
      <c r="A9" s="2">
        <v>4</v>
      </c>
      <c r="B9" s="2">
        <v>119</v>
      </c>
      <c r="C9" s="2" t="s">
        <v>324</v>
      </c>
      <c r="D9" s="2" t="s">
        <v>14</v>
      </c>
      <c r="E9" s="2" t="s">
        <v>15</v>
      </c>
      <c r="F9" s="2">
        <f t="shared" si="0"/>
        <v>121</v>
      </c>
      <c r="G9" s="3">
        <v>4</v>
      </c>
      <c r="H9" s="2">
        <f t="shared" si="1"/>
        <v>16</v>
      </c>
      <c r="I9" s="3">
        <v>4</v>
      </c>
      <c r="J9" s="2">
        <f t="shared" si="2"/>
        <v>16</v>
      </c>
      <c r="K9" s="3">
        <v>8</v>
      </c>
      <c r="L9" s="2">
        <f t="shared" si="3"/>
        <v>11</v>
      </c>
      <c r="M9" s="3">
        <v>2</v>
      </c>
      <c r="N9" s="2">
        <f t="shared" si="4"/>
        <v>20</v>
      </c>
      <c r="O9" s="3">
        <v>2</v>
      </c>
      <c r="P9" s="2">
        <f t="shared" si="5"/>
        <v>20</v>
      </c>
      <c r="Q9" s="3"/>
      <c r="R9" s="2">
        <f t="shared" si="6"/>
        <v>0</v>
      </c>
      <c r="S9" s="3">
        <v>2</v>
      </c>
      <c r="T9" s="2">
        <f t="shared" si="7"/>
        <v>20</v>
      </c>
      <c r="U9" s="3"/>
      <c r="V9" s="2">
        <f t="shared" si="8"/>
        <v>0</v>
      </c>
      <c r="W9" s="3">
        <v>3</v>
      </c>
      <c r="X9" s="2">
        <f t="shared" si="9"/>
        <v>18</v>
      </c>
      <c r="Y9" s="3"/>
      <c r="Z9" s="2">
        <f t="shared" si="10"/>
        <v>0</v>
      </c>
      <c r="AA9" s="2" t="s">
        <v>16</v>
      </c>
      <c r="AB9" s="2" t="s">
        <v>93</v>
      </c>
      <c r="AC9" s="2" t="s">
        <v>18</v>
      </c>
    </row>
    <row r="10" spans="1:29" ht="15">
      <c r="A10" s="2">
        <v>5</v>
      </c>
      <c r="B10" s="2">
        <v>38</v>
      </c>
      <c r="C10" s="2" t="s">
        <v>324</v>
      </c>
      <c r="D10" s="2" t="s">
        <v>218</v>
      </c>
      <c r="E10" s="2" t="s">
        <v>170</v>
      </c>
      <c r="F10" s="2">
        <f t="shared" si="0"/>
        <v>116</v>
      </c>
      <c r="G10" s="3">
        <v>6</v>
      </c>
      <c r="H10" s="2">
        <f t="shared" si="1"/>
        <v>13</v>
      </c>
      <c r="I10" s="3">
        <v>6</v>
      </c>
      <c r="J10" s="2">
        <f t="shared" si="2"/>
        <v>13</v>
      </c>
      <c r="K10" s="3">
        <v>6</v>
      </c>
      <c r="L10" s="2">
        <f t="shared" si="3"/>
        <v>13</v>
      </c>
      <c r="M10" s="3">
        <v>4</v>
      </c>
      <c r="N10" s="2">
        <f t="shared" si="4"/>
        <v>16</v>
      </c>
      <c r="O10" s="3">
        <v>7</v>
      </c>
      <c r="P10" s="2">
        <f t="shared" si="5"/>
        <v>12</v>
      </c>
      <c r="Q10" s="3">
        <v>1</v>
      </c>
      <c r="R10" s="2">
        <f t="shared" si="6"/>
        <v>23</v>
      </c>
      <c r="S10" s="3">
        <v>5</v>
      </c>
      <c r="T10" s="2">
        <f t="shared" si="7"/>
        <v>14</v>
      </c>
      <c r="U10" s="3"/>
      <c r="V10" s="2">
        <f t="shared" si="8"/>
        <v>0</v>
      </c>
      <c r="W10" s="3">
        <v>7</v>
      </c>
      <c r="X10" s="2">
        <f t="shared" si="9"/>
        <v>12</v>
      </c>
      <c r="Y10" s="3"/>
      <c r="Z10" s="2">
        <f t="shared" si="10"/>
        <v>0</v>
      </c>
      <c r="AA10" s="2" t="s">
        <v>21</v>
      </c>
      <c r="AB10" s="2" t="s">
        <v>93</v>
      </c>
      <c r="AC10" s="2" t="s">
        <v>219</v>
      </c>
    </row>
    <row r="11" spans="1:29" ht="15">
      <c r="A11" s="2">
        <v>6</v>
      </c>
      <c r="B11" s="2">
        <v>26</v>
      </c>
      <c r="C11" s="2" t="s">
        <v>324</v>
      </c>
      <c r="D11" s="2" t="s">
        <v>234</v>
      </c>
      <c r="E11" s="2" t="s">
        <v>235</v>
      </c>
      <c r="F11" s="2">
        <f t="shared" si="0"/>
        <v>92</v>
      </c>
      <c r="G11" s="3">
        <v>11</v>
      </c>
      <c r="H11" s="2">
        <f t="shared" si="1"/>
        <v>8</v>
      </c>
      <c r="I11" s="3">
        <v>8</v>
      </c>
      <c r="J11" s="2">
        <f t="shared" si="2"/>
        <v>11</v>
      </c>
      <c r="K11" s="3">
        <v>13</v>
      </c>
      <c r="L11" s="2">
        <f t="shared" si="3"/>
        <v>6</v>
      </c>
      <c r="M11" s="3">
        <v>5</v>
      </c>
      <c r="N11" s="2">
        <f t="shared" si="4"/>
        <v>14</v>
      </c>
      <c r="O11" s="3">
        <v>6</v>
      </c>
      <c r="P11" s="2">
        <f t="shared" si="5"/>
        <v>13</v>
      </c>
      <c r="Q11" s="3">
        <v>5</v>
      </c>
      <c r="R11" s="2">
        <f t="shared" si="6"/>
        <v>14</v>
      </c>
      <c r="S11" s="3">
        <v>6</v>
      </c>
      <c r="T11" s="2">
        <f t="shared" si="7"/>
        <v>13</v>
      </c>
      <c r="U11" s="3"/>
      <c r="V11" s="2">
        <f t="shared" si="8"/>
        <v>0</v>
      </c>
      <c r="W11" s="3">
        <v>6</v>
      </c>
      <c r="X11" s="2">
        <f t="shared" si="9"/>
        <v>13</v>
      </c>
      <c r="Y11" s="3"/>
      <c r="Z11" s="2">
        <f t="shared" si="10"/>
        <v>0</v>
      </c>
      <c r="AA11" s="2" t="s">
        <v>129</v>
      </c>
      <c r="AB11" s="2" t="s">
        <v>93</v>
      </c>
      <c r="AC11" s="2" t="s">
        <v>236</v>
      </c>
    </row>
    <row r="12" spans="1:29" ht="15">
      <c r="A12" s="2">
        <v>7</v>
      </c>
      <c r="B12" s="2">
        <v>111</v>
      </c>
      <c r="C12" s="2" t="s">
        <v>324</v>
      </c>
      <c r="D12" s="2" t="s">
        <v>231</v>
      </c>
      <c r="E12" s="2" t="s">
        <v>232</v>
      </c>
      <c r="F12" s="2">
        <f t="shared" si="0"/>
        <v>70</v>
      </c>
      <c r="G12" s="3"/>
      <c r="H12" s="2">
        <f t="shared" si="1"/>
        <v>0</v>
      </c>
      <c r="I12" s="3"/>
      <c r="J12" s="2">
        <f t="shared" si="2"/>
        <v>0</v>
      </c>
      <c r="K12" s="3"/>
      <c r="L12" s="2">
        <f t="shared" si="3"/>
        <v>0</v>
      </c>
      <c r="M12" s="3"/>
      <c r="N12" s="2">
        <f t="shared" si="4"/>
        <v>0</v>
      </c>
      <c r="O12" s="3">
        <v>4</v>
      </c>
      <c r="P12" s="2">
        <f t="shared" si="5"/>
        <v>16</v>
      </c>
      <c r="Q12" s="3">
        <v>4</v>
      </c>
      <c r="R12" s="2">
        <f t="shared" si="6"/>
        <v>16</v>
      </c>
      <c r="S12" s="3">
        <v>3</v>
      </c>
      <c r="T12" s="2">
        <f t="shared" si="7"/>
        <v>18</v>
      </c>
      <c r="U12" s="3"/>
      <c r="V12" s="2">
        <f t="shared" si="8"/>
        <v>0</v>
      </c>
      <c r="W12" s="3">
        <v>2</v>
      </c>
      <c r="X12" s="2">
        <f t="shared" si="9"/>
        <v>20</v>
      </c>
      <c r="Y12" s="3"/>
      <c r="Z12" s="2">
        <f t="shared" si="10"/>
        <v>0</v>
      </c>
      <c r="AA12" s="2" t="s">
        <v>135</v>
      </c>
      <c r="AB12" s="2" t="s">
        <v>93</v>
      </c>
      <c r="AC12" s="2" t="s">
        <v>233</v>
      </c>
    </row>
    <row r="13" spans="1:29" ht="15">
      <c r="A13" s="2">
        <v>8</v>
      </c>
      <c r="B13" s="2">
        <v>20</v>
      </c>
      <c r="C13" s="2" t="s">
        <v>324</v>
      </c>
      <c r="D13" s="2" t="s">
        <v>246</v>
      </c>
      <c r="E13" s="2" t="s">
        <v>247</v>
      </c>
      <c r="F13" s="2">
        <f t="shared" si="0"/>
        <v>57</v>
      </c>
      <c r="G13" s="3">
        <v>8</v>
      </c>
      <c r="H13" s="2">
        <f t="shared" si="1"/>
        <v>11</v>
      </c>
      <c r="I13" s="3" t="s">
        <v>211</v>
      </c>
      <c r="J13" s="2">
        <f t="shared" si="2"/>
        <v>0</v>
      </c>
      <c r="K13" s="3">
        <v>1</v>
      </c>
      <c r="L13" s="2">
        <f t="shared" si="3"/>
        <v>23</v>
      </c>
      <c r="M13" s="3"/>
      <c r="N13" s="2">
        <f t="shared" si="4"/>
        <v>0</v>
      </c>
      <c r="O13" s="3">
        <v>1</v>
      </c>
      <c r="P13" s="2">
        <f t="shared" si="5"/>
        <v>23</v>
      </c>
      <c r="Q13" s="3"/>
      <c r="R13" s="2">
        <f t="shared" si="6"/>
        <v>0</v>
      </c>
      <c r="S13" s="3"/>
      <c r="T13" s="2">
        <f t="shared" si="7"/>
        <v>0</v>
      </c>
      <c r="U13" s="3"/>
      <c r="V13" s="2">
        <f t="shared" si="8"/>
        <v>0</v>
      </c>
      <c r="W13" s="3"/>
      <c r="X13" s="2">
        <f t="shared" si="9"/>
        <v>0</v>
      </c>
      <c r="Y13" s="3"/>
      <c r="Z13" s="2">
        <f t="shared" si="10"/>
        <v>0</v>
      </c>
      <c r="AA13" s="2" t="s">
        <v>248</v>
      </c>
      <c r="AB13" s="2" t="s">
        <v>93</v>
      </c>
      <c r="AC13" s="2" t="s">
        <v>249</v>
      </c>
    </row>
    <row r="14" spans="1:29" ht="15">
      <c r="A14" s="2">
        <v>9</v>
      </c>
      <c r="B14" s="2">
        <v>29</v>
      </c>
      <c r="C14" s="2" t="s">
        <v>324</v>
      </c>
      <c r="D14" s="2" t="s">
        <v>220</v>
      </c>
      <c r="E14" s="2" t="s">
        <v>221</v>
      </c>
      <c r="F14" s="2">
        <f t="shared" si="0"/>
        <v>32</v>
      </c>
      <c r="G14" s="3">
        <v>5</v>
      </c>
      <c r="H14" s="2">
        <f t="shared" si="1"/>
        <v>14</v>
      </c>
      <c r="I14" s="3">
        <v>3</v>
      </c>
      <c r="J14" s="2">
        <f t="shared" si="2"/>
        <v>18</v>
      </c>
      <c r="K14" s="3"/>
      <c r="L14" s="2">
        <f t="shared" si="3"/>
        <v>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 t="s">
        <v>82</v>
      </c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21</v>
      </c>
      <c r="AB14" s="2" t="s">
        <v>93</v>
      </c>
      <c r="AC14" s="2" t="s">
        <v>222</v>
      </c>
    </row>
    <row r="15" spans="1:29" ht="15">
      <c r="A15" s="2">
        <v>10</v>
      </c>
      <c r="B15" s="2">
        <v>74</v>
      </c>
      <c r="C15" s="2" t="s">
        <v>324</v>
      </c>
      <c r="D15" s="2" t="s">
        <v>202</v>
      </c>
      <c r="E15" s="2" t="s">
        <v>223</v>
      </c>
      <c r="F15" s="2">
        <f t="shared" si="0"/>
        <v>30</v>
      </c>
      <c r="G15" s="3">
        <v>3</v>
      </c>
      <c r="H15" s="2">
        <f t="shared" si="1"/>
        <v>18</v>
      </c>
      <c r="I15" s="3">
        <v>7</v>
      </c>
      <c r="J15" s="2">
        <f t="shared" si="2"/>
        <v>12</v>
      </c>
      <c r="K15" s="3"/>
      <c r="L15" s="2">
        <f t="shared" si="3"/>
        <v>0</v>
      </c>
      <c r="M15" s="3"/>
      <c r="N15" s="2">
        <f t="shared" si="4"/>
        <v>0</v>
      </c>
      <c r="O15" s="3"/>
      <c r="P15" s="2">
        <f t="shared" si="5"/>
        <v>0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21</v>
      </c>
      <c r="AB15" s="2" t="s">
        <v>224</v>
      </c>
      <c r="AC15" s="2" t="s">
        <v>225</v>
      </c>
    </row>
    <row r="16" spans="1:29" ht="15">
      <c r="A16" s="2">
        <v>11</v>
      </c>
      <c r="B16" s="2">
        <v>32</v>
      </c>
      <c r="C16" s="2" t="s">
        <v>324</v>
      </c>
      <c r="D16" s="2" t="s">
        <v>255</v>
      </c>
      <c r="E16" s="2" t="s">
        <v>256</v>
      </c>
      <c r="F16" s="2">
        <f t="shared" si="0"/>
        <v>20</v>
      </c>
      <c r="G16" s="3"/>
      <c r="H16" s="2">
        <f t="shared" si="1"/>
        <v>0</v>
      </c>
      <c r="I16" s="3"/>
      <c r="J16" s="2">
        <f t="shared" si="2"/>
        <v>0</v>
      </c>
      <c r="K16" s="3">
        <v>2</v>
      </c>
      <c r="L16" s="2">
        <f t="shared" si="3"/>
        <v>20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/>
      <c r="T16" s="2">
        <f t="shared" si="7"/>
        <v>0</v>
      </c>
      <c r="U16" s="3"/>
      <c r="V16" s="2">
        <f t="shared" si="8"/>
        <v>0</v>
      </c>
      <c r="W16" s="3"/>
      <c r="X16" s="2">
        <f t="shared" si="9"/>
        <v>0</v>
      </c>
      <c r="Y16" s="3"/>
      <c r="Z16" s="2">
        <f t="shared" si="10"/>
        <v>0</v>
      </c>
      <c r="AA16" s="2"/>
      <c r="AB16" s="2"/>
      <c r="AC16" s="2"/>
    </row>
    <row r="17" spans="1:29" ht="15">
      <c r="A17" s="2">
        <v>12</v>
      </c>
      <c r="B17" s="2">
        <v>69</v>
      </c>
      <c r="C17" s="2" t="s">
        <v>324</v>
      </c>
      <c r="D17" s="2" t="s">
        <v>41</v>
      </c>
      <c r="E17" s="2" t="s">
        <v>240</v>
      </c>
      <c r="F17" s="2">
        <f t="shared" si="0"/>
        <v>19</v>
      </c>
      <c r="G17" s="3">
        <v>10</v>
      </c>
      <c r="H17" s="2">
        <f t="shared" si="1"/>
        <v>9</v>
      </c>
      <c r="I17" s="3">
        <v>9</v>
      </c>
      <c r="J17" s="2">
        <f t="shared" si="2"/>
        <v>10</v>
      </c>
      <c r="K17" s="3"/>
      <c r="L17" s="2">
        <f t="shared" si="3"/>
        <v>0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241</v>
      </c>
      <c r="AB17" s="2"/>
      <c r="AC17" s="2" t="s">
        <v>242</v>
      </c>
    </row>
    <row r="18" spans="1:29" ht="15">
      <c r="A18" s="2">
        <v>13</v>
      </c>
      <c r="B18" s="2">
        <v>112</v>
      </c>
      <c r="C18" s="2" t="s">
        <v>324</v>
      </c>
      <c r="D18" s="2" t="s">
        <v>243</v>
      </c>
      <c r="E18" s="2" t="s">
        <v>244</v>
      </c>
      <c r="F18" s="2">
        <f t="shared" si="0"/>
        <v>16</v>
      </c>
      <c r="G18" s="3"/>
      <c r="H18" s="2">
        <f t="shared" si="1"/>
        <v>0</v>
      </c>
      <c r="I18" s="3"/>
      <c r="J18" s="2">
        <f t="shared" si="2"/>
        <v>0</v>
      </c>
      <c r="K18" s="3">
        <v>4</v>
      </c>
      <c r="L18" s="2">
        <f t="shared" si="3"/>
        <v>16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/>
      <c r="AB18" s="2"/>
      <c r="AC18" s="2" t="s">
        <v>245</v>
      </c>
    </row>
    <row r="19" spans="1:29" ht="15">
      <c r="A19" s="2">
        <v>14</v>
      </c>
      <c r="B19" s="2">
        <v>391</v>
      </c>
      <c r="C19" s="2" t="s">
        <v>324</v>
      </c>
      <c r="D19" s="2" t="s">
        <v>250</v>
      </c>
      <c r="E19" s="2" t="s">
        <v>251</v>
      </c>
      <c r="F19" s="2">
        <f t="shared" si="0"/>
        <v>16</v>
      </c>
      <c r="G19" s="3"/>
      <c r="H19" s="2">
        <f t="shared" si="1"/>
        <v>0</v>
      </c>
      <c r="I19" s="3">
        <v>11</v>
      </c>
      <c r="J19" s="2">
        <f t="shared" si="2"/>
        <v>8</v>
      </c>
      <c r="K19" s="3">
        <v>11</v>
      </c>
      <c r="L19" s="2">
        <f t="shared" si="3"/>
        <v>8</v>
      </c>
      <c r="M19" s="3"/>
      <c r="N19" s="2">
        <f t="shared" si="4"/>
        <v>0</v>
      </c>
      <c r="O19" s="3"/>
      <c r="P19" s="2">
        <f t="shared" si="5"/>
        <v>0</v>
      </c>
      <c r="Q19" s="3"/>
      <c r="R19" s="2">
        <f t="shared" si="6"/>
        <v>0</v>
      </c>
      <c r="S19" s="3"/>
      <c r="T19" s="2">
        <f t="shared" si="7"/>
        <v>0</v>
      </c>
      <c r="U19" s="3"/>
      <c r="V19" s="2">
        <f t="shared" si="8"/>
        <v>0</v>
      </c>
      <c r="W19" s="3"/>
      <c r="X19" s="2">
        <f t="shared" si="9"/>
        <v>0</v>
      </c>
      <c r="Y19" s="3"/>
      <c r="Z19" s="2">
        <f t="shared" si="10"/>
        <v>0</v>
      </c>
      <c r="AA19" s="2" t="s">
        <v>252</v>
      </c>
      <c r="AB19" s="2" t="s">
        <v>253</v>
      </c>
      <c r="AC19" s="2" t="s">
        <v>254</v>
      </c>
    </row>
    <row r="20" spans="1:29" ht="15">
      <c r="A20" s="2">
        <v>15</v>
      </c>
      <c r="B20" s="2">
        <v>233</v>
      </c>
      <c r="C20" s="2" t="s">
        <v>324</v>
      </c>
      <c r="D20" s="2" t="s">
        <v>114</v>
      </c>
      <c r="E20" s="2" t="s">
        <v>115</v>
      </c>
      <c r="F20" s="2">
        <f t="shared" si="0"/>
        <v>12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>
        <v>7</v>
      </c>
      <c r="R20" s="2">
        <f t="shared" si="6"/>
        <v>12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116</v>
      </c>
      <c r="AB20" s="2" t="s">
        <v>93</v>
      </c>
      <c r="AC20" s="2"/>
    </row>
    <row r="21" spans="1:29" ht="15">
      <c r="A21" s="2">
        <v>16</v>
      </c>
      <c r="B21" s="2">
        <v>13</v>
      </c>
      <c r="C21" s="2" t="s">
        <v>324</v>
      </c>
      <c r="D21" s="2" t="s">
        <v>143</v>
      </c>
      <c r="E21" s="2" t="s">
        <v>257</v>
      </c>
      <c r="F21" s="2">
        <f t="shared" si="0"/>
        <v>11</v>
      </c>
      <c r="G21" s="3"/>
      <c r="H21" s="2">
        <f t="shared" si="1"/>
        <v>0</v>
      </c>
      <c r="I21" s="3"/>
      <c r="J21" s="2">
        <f t="shared" si="2"/>
        <v>0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/>
      <c r="R21" s="2">
        <f t="shared" si="6"/>
        <v>0</v>
      </c>
      <c r="S21" s="3"/>
      <c r="T21" s="2">
        <f t="shared" si="7"/>
        <v>0</v>
      </c>
      <c r="U21" s="3"/>
      <c r="V21" s="2">
        <f t="shared" si="8"/>
        <v>0</v>
      </c>
      <c r="W21" s="3">
        <v>8</v>
      </c>
      <c r="X21" s="2">
        <f t="shared" si="9"/>
        <v>11</v>
      </c>
      <c r="Y21" s="3"/>
      <c r="Z21" s="2">
        <f t="shared" si="10"/>
        <v>0</v>
      </c>
      <c r="AA21" s="2" t="s">
        <v>258</v>
      </c>
      <c r="AB21" s="2" t="s">
        <v>93</v>
      </c>
      <c r="AC21" s="2"/>
    </row>
    <row r="22" spans="1:29" ht="15">
      <c r="A22" s="2">
        <v>17</v>
      </c>
      <c r="B22" s="2">
        <v>75</v>
      </c>
      <c r="C22" s="2" t="s">
        <v>324</v>
      </c>
      <c r="D22" s="2" t="s">
        <v>143</v>
      </c>
      <c r="E22" s="2" t="s">
        <v>134</v>
      </c>
      <c r="F22" s="2">
        <f t="shared" si="0"/>
        <v>10</v>
      </c>
      <c r="G22" s="3">
        <v>9</v>
      </c>
      <c r="H22" s="2">
        <f t="shared" si="1"/>
        <v>10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/>
      <c r="T22" s="2">
        <f t="shared" si="7"/>
        <v>0</v>
      </c>
      <c r="U22" s="3"/>
      <c r="V22" s="2">
        <f t="shared" si="8"/>
        <v>0</v>
      </c>
      <c r="W22" s="3"/>
      <c r="X22" s="2">
        <f t="shared" si="9"/>
        <v>0</v>
      </c>
      <c r="Y22" s="3"/>
      <c r="Z22" s="2">
        <f t="shared" si="10"/>
        <v>0</v>
      </c>
      <c r="AA22" s="2" t="s">
        <v>135</v>
      </c>
      <c r="AB22" s="2" t="s">
        <v>93</v>
      </c>
      <c r="AC22" s="2" t="s">
        <v>144</v>
      </c>
    </row>
    <row r="23" spans="1:29" ht="15">
      <c r="A23" s="2">
        <v>18</v>
      </c>
      <c r="B23" s="2">
        <v>98</v>
      </c>
      <c r="C23" s="2" t="s">
        <v>324</v>
      </c>
      <c r="D23" s="2" t="s">
        <v>237</v>
      </c>
      <c r="E23" s="2" t="s">
        <v>238</v>
      </c>
      <c r="F23" s="2">
        <f t="shared" si="0"/>
        <v>10</v>
      </c>
      <c r="G23" s="3"/>
      <c r="H23" s="2">
        <f t="shared" si="1"/>
        <v>0</v>
      </c>
      <c r="I23" s="3"/>
      <c r="J23" s="2">
        <f t="shared" si="2"/>
        <v>0</v>
      </c>
      <c r="K23" s="3">
        <v>9</v>
      </c>
      <c r="L23" s="2">
        <f t="shared" si="3"/>
        <v>10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/>
      <c r="X23" s="2">
        <f t="shared" si="9"/>
        <v>0</v>
      </c>
      <c r="Y23" s="3"/>
      <c r="Z23" s="2">
        <f t="shared" si="10"/>
        <v>0</v>
      </c>
      <c r="AA23" s="2" t="s">
        <v>239</v>
      </c>
      <c r="AB23" s="2" t="s">
        <v>93</v>
      </c>
      <c r="AC23" s="2"/>
    </row>
    <row r="24" spans="1:29" ht="15">
      <c r="A24" s="2">
        <v>19</v>
      </c>
      <c r="B24" s="2">
        <v>5</v>
      </c>
      <c r="C24" s="2" t="s">
        <v>324</v>
      </c>
      <c r="D24" s="2" t="s">
        <v>23</v>
      </c>
      <c r="E24" s="2" t="s">
        <v>24</v>
      </c>
      <c r="F24" s="2">
        <f t="shared" si="0"/>
        <v>9</v>
      </c>
      <c r="G24" s="3"/>
      <c r="H24" s="2">
        <f t="shared" si="1"/>
        <v>0</v>
      </c>
      <c r="I24" s="3"/>
      <c r="J24" s="2">
        <f t="shared" si="2"/>
        <v>0</v>
      </c>
      <c r="K24" s="3">
        <v>10</v>
      </c>
      <c r="L24" s="2">
        <f t="shared" si="3"/>
        <v>9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/>
      <c r="X24" s="2">
        <f t="shared" si="9"/>
        <v>0</v>
      </c>
      <c r="Y24" s="3"/>
      <c r="Z24" s="2">
        <f t="shared" si="10"/>
        <v>0</v>
      </c>
      <c r="AA24" s="2" t="s">
        <v>25</v>
      </c>
      <c r="AB24" s="2"/>
      <c r="AC24" s="2" t="s">
        <v>27</v>
      </c>
    </row>
    <row r="25" spans="1:29" ht="15">
      <c r="A25" s="2">
        <v>20</v>
      </c>
      <c r="B25" s="2">
        <v>277</v>
      </c>
      <c r="C25" s="2" t="s">
        <v>324</v>
      </c>
      <c r="D25" s="2" t="s">
        <v>110</v>
      </c>
      <c r="E25" s="2" t="s">
        <v>111</v>
      </c>
      <c r="F25" s="2">
        <f t="shared" si="0"/>
        <v>9</v>
      </c>
      <c r="G25" s="3"/>
      <c r="H25" s="2">
        <f t="shared" si="1"/>
        <v>0</v>
      </c>
      <c r="I25" s="3">
        <v>10</v>
      </c>
      <c r="J25" s="2">
        <f t="shared" si="2"/>
        <v>9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/>
      <c r="R25" s="2">
        <f t="shared" si="6"/>
        <v>0</v>
      </c>
      <c r="S25" s="3"/>
      <c r="T25" s="2">
        <f t="shared" si="7"/>
        <v>0</v>
      </c>
      <c r="U25" s="3"/>
      <c r="V25" s="2">
        <f t="shared" si="8"/>
        <v>0</v>
      </c>
      <c r="W25" s="3"/>
      <c r="X25" s="2">
        <f t="shared" si="9"/>
        <v>0</v>
      </c>
      <c r="Y25" s="3"/>
      <c r="Z25" s="2">
        <f t="shared" si="10"/>
        <v>0</v>
      </c>
      <c r="AA25" s="2" t="s">
        <v>21</v>
      </c>
      <c r="AB25" s="2" t="s">
        <v>100</v>
      </c>
      <c r="AC25" s="2" t="s">
        <v>112</v>
      </c>
    </row>
    <row r="26" spans="1:29" ht="15">
      <c r="A26" s="2">
        <v>21</v>
      </c>
      <c r="B26" s="2">
        <v>44</v>
      </c>
      <c r="C26" s="2" t="s">
        <v>324</v>
      </c>
      <c r="D26" s="2" t="s">
        <v>110</v>
      </c>
      <c r="E26" s="2" t="s">
        <v>120</v>
      </c>
      <c r="F26" s="2">
        <f t="shared" si="0"/>
        <v>7</v>
      </c>
      <c r="G26" s="3"/>
      <c r="H26" s="2">
        <f t="shared" si="1"/>
        <v>0</v>
      </c>
      <c r="I26" s="3"/>
      <c r="J26" s="2">
        <f t="shared" si="2"/>
        <v>0</v>
      </c>
      <c r="K26" s="3">
        <v>12</v>
      </c>
      <c r="L26" s="2">
        <f t="shared" si="3"/>
        <v>7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/>
      <c r="X26" s="2">
        <f t="shared" si="9"/>
        <v>0</v>
      </c>
      <c r="Y26" s="3"/>
      <c r="Z26" s="2">
        <f t="shared" si="10"/>
        <v>0</v>
      </c>
      <c r="AA26" s="2" t="s">
        <v>121</v>
      </c>
      <c r="AB26" s="2" t="s">
        <v>88</v>
      </c>
      <c r="AC26" s="2"/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8.57421875" style="0" customWidth="1"/>
    <col min="3" max="3" width="16.8515625" style="0" customWidth="1"/>
    <col min="4" max="5" width="18.28125" style="0" customWidth="1"/>
    <col min="6" max="6" width="15.57421875" style="0" customWidth="1"/>
    <col min="27" max="27" width="22.28125" style="0" customWidth="1"/>
    <col min="29" max="29" width="54.140625" style="0" customWidth="1"/>
  </cols>
  <sheetData>
    <row r="2" spans="2:13" ht="15.75">
      <c r="B2" s="25" t="s">
        <v>321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9" ht="15.75">
      <c r="A4" s="1" t="s">
        <v>1</v>
      </c>
      <c r="B4" s="1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24" t="str">
        <f>"May 28"</f>
        <v>May 28</v>
      </c>
      <c r="H4" s="24"/>
      <c r="I4" s="24" t="str">
        <f>"June 4"</f>
        <v>June 4</v>
      </c>
      <c r="J4" s="24"/>
      <c r="K4" s="24" t="str">
        <f>"June 11"</f>
        <v>June 11</v>
      </c>
      <c r="L4" s="24"/>
      <c r="M4" s="24" t="str">
        <f>"June 18"</f>
        <v>June 18</v>
      </c>
      <c r="N4" s="24"/>
      <c r="O4" s="24" t="str">
        <f>"June 25"</f>
        <v>June 25</v>
      </c>
      <c r="P4" s="24"/>
      <c r="Q4" s="24" t="str">
        <f>"July 2"</f>
        <v>July 2</v>
      </c>
      <c r="R4" s="24"/>
      <c r="S4" s="24" t="str">
        <f>"July 9"</f>
        <v>July 9</v>
      </c>
      <c r="T4" s="24"/>
      <c r="U4" s="24" t="str">
        <f>"July 16"</f>
        <v>July 16</v>
      </c>
      <c r="V4" s="24"/>
      <c r="W4" s="24" t="str">
        <f>"July 23"</f>
        <v>July 23</v>
      </c>
      <c r="X4" s="24"/>
      <c r="Y4" s="24" t="str">
        <f>"July 30"</f>
        <v>July 30</v>
      </c>
      <c r="Z4" s="24"/>
      <c r="AA4" s="1" t="s">
        <v>10</v>
      </c>
      <c r="AB4" s="1" t="s">
        <v>11</v>
      </c>
      <c r="AC4" s="1" t="s">
        <v>12</v>
      </c>
    </row>
    <row r="5" spans="7:26" ht="15"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  <c r="O5" s="2" t="s">
        <v>8</v>
      </c>
      <c r="P5" s="2" t="s">
        <v>9</v>
      </c>
      <c r="Q5" s="2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2" t="s">
        <v>8</v>
      </c>
      <c r="X5" s="2" t="s">
        <v>9</v>
      </c>
      <c r="Y5" s="2" t="s">
        <v>8</v>
      </c>
      <c r="Z5" s="2" t="s">
        <v>9</v>
      </c>
    </row>
    <row r="6" spans="1:29" ht="15">
      <c r="A6" s="2">
        <v>1</v>
      </c>
      <c r="B6" s="2">
        <v>22</v>
      </c>
      <c r="C6" s="2" t="s">
        <v>322</v>
      </c>
      <c r="D6" s="2" t="s">
        <v>14</v>
      </c>
      <c r="E6" s="2" t="s">
        <v>186</v>
      </c>
      <c r="F6" s="2">
        <f aca="true" t="shared" si="0" ref="F6:F26">H6+J6+L6+N6+P6+R6+T6+V6+X6+Z6</f>
        <v>143</v>
      </c>
      <c r="G6" s="3">
        <v>5</v>
      </c>
      <c r="H6" s="2">
        <f aca="true" t="shared" si="1" ref="H6:H26">IF($G6=1,23,IF($G6=2,20,IF($G6=3,18,IF($G6=4,16,IF($G6=5,14,IF($G6=6,13,IF($G6=7,12,IF($G6=8,11,0))))))))+IF($G6=9,10,IF($G6=10,9,IF($G6=11,8,IF($G6=12,7,IF($G6=13,6,IF($G6=14,5,IF($G6=15,4,0)))))))+IF($G6=16,3,IF($G6=17,2,IF($G6=18,1,0)))</f>
        <v>14</v>
      </c>
      <c r="I6" s="3">
        <v>2</v>
      </c>
      <c r="J6" s="2">
        <f aca="true" t="shared" si="2" ref="J6:J26">IF($I6=1,23,IF($I6=2,20,IF($I6=3,18,IF($I6=4,16,IF($I6=5,14,IF($I6=6,13,IF($I6=7,12,IF($I6=8,11,0))))))))+IF($I6=9,10,IF($I6=10,9,IF($I6=11,8,IF($I6=12,7,IF($I6=13,6,IF($I6=14,5,IF($I6=15,4,0)))))))+IF($I6=16,3,IF($I6=17,2,IF($I6=18,1,0)))</f>
        <v>20</v>
      </c>
      <c r="K6" s="3">
        <v>6</v>
      </c>
      <c r="L6" s="2">
        <f aca="true" t="shared" si="3" ref="L6:L26">IF($K6=1,23,IF($K6=2,20,IF($K6=3,18,IF($K6=4,16,IF($K6=5,14,IF($K6=6,13,IF($K6=7,12,IF($K6=8,11,0))))))))+IF($K6=9,10,IF($K6=10,9,IF($K6=11,8,IF($K6=12,7,IF($K6=13,6,IF($K6=14,5,IF($K6=15,4,0)))))))+IF($K6=16,3,IF($K6=17,2,IF($K6=18,1,0)))</f>
        <v>13</v>
      </c>
      <c r="M6" s="3">
        <v>2</v>
      </c>
      <c r="N6" s="2">
        <f aca="true" t="shared" si="4" ref="N6:N26">IF($M6=1,23,IF($M6=2,20,IF($M6=3,18,IF($M6=4,16,IF($M6=5,14,IF($M6=6,13,IF($M6=7,12,IF($M6=8,11,0))))))))+IF($M6=9,10,IF($M6=10,9,IF($M6=11,8,IF($M6=12,7,IF($M6=13,6,IF($M6=14,5,IF($M6=15,4,0)))))))+IF($M6=16,3,IF($M6=17,2,IF($M6=18,1,0)))</f>
        <v>20</v>
      </c>
      <c r="O6" s="3">
        <v>2</v>
      </c>
      <c r="P6" s="2">
        <f aca="true" t="shared" si="5" ref="P6:P26">IF($O6=1,23,IF($O6=2,20,IF($O6=3,18,IF($O6=4,16,IF($O6=5,14,IF($O6=6,13,IF($O6=7,12,IF($O6=8,11,0))))))))+IF($O6=9,10,IF($O6=10,9,IF($O6=11,8,IF($O6=12,7,IF($O6=13,6,IF($O6=14,5,IF($O6=15,4,0)))))))+IF($O6=16,3,IF($O6=17,2,IF($O6=18,1,0)))</f>
        <v>20</v>
      </c>
      <c r="Q6" s="3">
        <v>4</v>
      </c>
      <c r="R6" s="2">
        <f aca="true" t="shared" si="6" ref="R6:R26">IF($Q6=1,23,IF($Q6=2,20,IF($Q6=3,18,IF($Q6=4,16,IF($Q6=5,14,IF($Q6=6,13,IF($Q6=7,12,IF($Q6=8,11,0))))))))+IF($Q6=9,10,IF($Q6=10,9,IF($Q6=11,8,IF($Q6=12,7,IF($Q6=13,6,IF($Q6=14,5,IF($Q6=15,4,0)))))))+IF($Q6=16,3,IF($Q6=17,2,IF($Q6=18,1,0)))</f>
        <v>16</v>
      </c>
      <c r="S6" s="3">
        <v>2</v>
      </c>
      <c r="T6" s="2">
        <f aca="true" t="shared" si="7" ref="T6:T26">IF($S6=1,23,IF($S6=2,20,IF($S6=3,18,IF($S6=4,16,IF($S6=5,14,IF($S6=6,13,IF($S6=7,12,IF($S6=8,11,0))))))))+IF($S6=9,10,IF($S6=10,9,IF($S6=11,8,IF($S6=12,7,IF($S6=13,6,IF($S6=14,5,IF($S6=15,4,0)))))))+IF($S6=16,3,IF($S6=17,2,IF($S6=18,1,0)))</f>
        <v>20</v>
      </c>
      <c r="U6" s="3"/>
      <c r="V6" s="2">
        <f aca="true" t="shared" si="8" ref="V6:V26">IF($U6=1,23,IF($U6=2,20,IF($U6=3,18,IF($U6=4,16,IF($U6=5,14,IF($U6=6,13,IF($U6=7,12,IF($U6=8,11,0))))))))+IF($U6=9,10,IF($U6=10,9,IF($U6=11,8,IF($U6=12,7,IF($U6=13,6,IF($U6=14,5,IF($U6=15,4,0)))))))+IF($U6=16,3,IF($U6=17,2,IF($U6=18,1,0)))</f>
        <v>0</v>
      </c>
      <c r="W6" s="3">
        <v>2</v>
      </c>
      <c r="X6" s="2">
        <f aca="true" t="shared" si="9" ref="X6:X26">IF($W6=1,23,IF($W6=2,20,IF($W6=3,18,IF($W6=4,16,IF($W6=5,14,IF($W6=6,13,IF($W6=7,12,IF($W6=8,11,0))))))))+IF($W6=9,10,IF($W6=10,9,IF($W6=11,8,IF($W6=12,7,IF($W6=13,6,IF($W6=14,5,IF($W6=15,4,0)))))))+IF($W6=16,3,IF($W6=17,2,IF($W6=18,1,0)))</f>
        <v>20</v>
      </c>
      <c r="Y6" s="3"/>
      <c r="Z6" s="2">
        <f aca="true" t="shared" si="10" ref="Z6:Z26">IF($Y6=1,23,IF($Y6=2,20,IF($Y6=3,18,IF($Y6=4,16,IF($Y6=5,14,IF($Y6=6,13,IF($Y6=7,12,IF($Y6=8,11,0))))))))+IF($Y6=9,10,IF($Y6=10,9,IF($Y6=11,8,IF($Y6=12,7,IF($Y6=13,6,IF($Y6=14,5,IF($Y6=15,4,0)))))))+IF($Y6=16,3,IF($Y6=17,2,IF($Y6=18,1,0)))</f>
        <v>0</v>
      </c>
      <c r="AA6" s="2" t="s">
        <v>21</v>
      </c>
      <c r="AB6" s="2" t="s">
        <v>93</v>
      </c>
      <c r="AC6" s="2" t="s">
        <v>188</v>
      </c>
    </row>
    <row r="7" spans="1:29" ht="15">
      <c r="A7" s="2">
        <v>2</v>
      </c>
      <c r="B7" s="2">
        <v>12</v>
      </c>
      <c r="C7" s="2" t="s">
        <v>322</v>
      </c>
      <c r="D7" s="2" t="s">
        <v>145</v>
      </c>
      <c r="E7" s="2" t="s">
        <v>146</v>
      </c>
      <c r="F7" s="2">
        <f t="shared" si="0"/>
        <v>120</v>
      </c>
      <c r="G7" s="3">
        <v>1</v>
      </c>
      <c r="H7" s="2">
        <f t="shared" si="1"/>
        <v>23</v>
      </c>
      <c r="I7" s="3">
        <v>1</v>
      </c>
      <c r="J7" s="2">
        <f t="shared" si="2"/>
        <v>23</v>
      </c>
      <c r="K7" s="3">
        <v>5</v>
      </c>
      <c r="L7" s="2">
        <f t="shared" si="3"/>
        <v>14</v>
      </c>
      <c r="M7" s="3"/>
      <c r="N7" s="2">
        <f t="shared" si="4"/>
        <v>0</v>
      </c>
      <c r="O7" s="3">
        <v>1</v>
      </c>
      <c r="P7" s="2">
        <f t="shared" si="5"/>
        <v>23</v>
      </c>
      <c r="Q7" s="3"/>
      <c r="R7" s="2">
        <f t="shared" si="6"/>
        <v>0</v>
      </c>
      <c r="S7" s="3">
        <v>1</v>
      </c>
      <c r="T7" s="2">
        <f t="shared" si="7"/>
        <v>23</v>
      </c>
      <c r="U7" s="3"/>
      <c r="V7" s="2">
        <f t="shared" si="8"/>
        <v>0</v>
      </c>
      <c r="W7" s="3">
        <v>5</v>
      </c>
      <c r="X7" s="2">
        <f t="shared" si="9"/>
        <v>14</v>
      </c>
      <c r="Y7" s="3"/>
      <c r="Z7" s="2">
        <f t="shared" si="10"/>
        <v>0</v>
      </c>
      <c r="AA7" s="2" t="s">
        <v>147</v>
      </c>
      <c r="AB7" s="2" t="s">
        <v>93</v>
      </c>
      <c r="AC7" s="2" t="s">
        <v>148</v>
      </c>
    </row>
    <row r="8" spans="1:29" ht="15">
      <c r="A8" s="2">
        <v>3</v>
      </c>
      <c r="B8" s="2">
        <v>1</v>
      </c>
      <c r="C8" s="2" t="s">
        <v>322</v>
      </c>
      <c r="D8" s="2" t="s">
        <v>145</v>
      </c>
      <c r="E8" s="2" t="s">
        <v>175</v>
      </c>
      <c r="F8" s="2">
        <f t="shared" si="0"/>
        <v>87</v>
      </c>
      <c r="G8" s="3"/>
      <c r="H8" s="2">
        <f t="shared" si="1"/>
        <v>0</v>
      </c>
      <c r="I8" s="3"/>
      <c r="J8" s="2">
        <f t="shared" si="2"/>
        <v>0</v>
      </c>
      <c r="K8" s="3">
        <v>1</v>
      </c>
      <c r="L8" s="2">
        <f t="shared" si="3"/>
        <v>23</v>
      </c>
      <c r="M8" s="3">
        <v>1</v>
      </c>
      <c r="N8" s="2">
        <f t="shared" si="4"/>
        <v>23</v>
      </c>
      <c r="O8" s="3"/>
      <c r="P8" s="2">
        <f t="shared" si="5"/>
        <v>0</v>
      </c>
      <c r="Q8" s="3">
        <v>1</v>
      </c>
      <c r="R8" s="2">
        <f t="shared" si="6"/>
        <v>23</v>
      </c>
      <c r="S8" s="3"/>
      <c r="T8" s="2">
        <f t="shared" si="7"/>
        <v>0</v>
      </c>
      <c r="U8" s="3"/>
      <c r="V8" s="2">
        <f t="shared" si="8"/>
        <v>0</v>
      </c>
      <c r="W8" s="3">
        <v>3</v>
      </c>
      <c r="X8" s="2">
        <f t="shared" si="9"/>
        <v>18</v>
      </c>
      <c r="Y8" s="3"/>
      <c r="Z8" s="2">
        <f t="shared" si="10"/>
        <v>0</v>
      </c>
      <c r="AA8" s="2" t="s">
        <v>176</v>
      </c>
      <c r="AB8" s="2" t="s">
        <v>93</v>
      </c>
      <c r="AC8" s="2" t="s">
        <v>177</v>
      </c>
    </row>
    <row r="9" spans="1:29" ht="15">
      <c r="A9" s="2">
        <v>4</v>
      </c>
      <c r="B9" s="2">
        <v>75</v>
      </c>
      <c r="C9" s="2" t="s">
        <v>322</v>
      </c>
      <c r="D9" s="2" t="s">
        <v>143</v>
      </c>
      <c r="E9" s="2" t="s">
        <v>134</v>
      </c>
      <c r="F9" s="2">
        <f t="shared" si="0"/>
        <v>84</v>
      </c>
      <c r="G9" s="3"/>
      <c r="H9" s="2">
        <f t="shared" si="1"/>
        <v>0</v>
      </c>
      <c r="I9" s="3">
        <v>7</v>
      </c>
      <c r="J9" s="2">
        <f t="shared" si="2"/>
        <v>12</v>
      </c>
      <c r="K9" s="3"/>
      <c r="L9" s="2">
        <f t="shared" si="3"/>
        <v>0</v>
      </c>
      <c r="M9" s="3">
        <v>3</v>
      </c>
      <c r="N9" s="2">
        <f t="shared" si="4"/>
        <v>18</v>
      </c>
      <c r="O9" s="3">
        <v>4</v>
      </c>
      <c r="P9" s="2">
        <f t="shared" si="5"/>
        <v>16</v>
      </c>
      <c r="Q9" s="3">
        <v>7</v>
      </c>
      <c r="R9" s="2">
        <f t="shared" si="6"/>
        <v>12</v>
      </c>
      <c r="S9" s="3">
        <v>4</v>
      </c>
      <c r="T9" s="2">
        <f t="shared" si="7"/>
        <v>16</v>
      </c>
      <c r="U9" s="3"/>
      <c r="V9" s="2">
        <f t="shared" si="8"/>
        <v>0</v>
      </c>
      <c r="W9" s="3">
        <v>9</v>
      </c>
      <c r="X9" s="2">
        <f t="shared" si="9"/>
        <v>10</v>
      </c>
      <c r="Y9" s="3"/>
      <c r="Z9" s="2">
        <f t="shared" si="10"/>
        <v>0</v>
      </c>
      <c r="AA9" s="2" t="s">
        <v>135</v>
      </c>
      <c r="AB9" s="2" t="s">
        <v>93</v>
      </c>
      <c r="AC9" s="2" t="s">
        <v>144</v>
      </c>
    </row>
    <row r="10" spans="1:29" ht="15">
      <c r="A10" s="2">
        <v>5</v>
      </c>
      <c r="B10" s="2">
        <v>49</v>
      </c>
      <c r="C10" s="2" t="s">
        <v>322</v>
      </c>
      <c r="D10" s="2" t="s">
        <v>197</v>
      </c>
      <c r="E10" s="2" t="s">
        <v>198</v>
      </c>
      <c r="F10" s="2">
        <f t="shared" si="0"/>
        <v>73</v>
      </c>
      <c r="G10" s="3">
        <v>3</v>
      </c>
      <c r="H10" s="2">
        <f t="shared" si="1"/>
        <v>18</v>
      </c>
      <c r="I10" s="3">
        <v>5</v>
      </c>
      <c r="J10" s="2">
        <f t="shared" si="2"/>
        <v>14</v>
      </c>
      <c r="K10" s="3"/>
      <c r="L10" s="2">
        <f t="shared" si="3"/>
        <v>0</v>
      </c>
      <c r="M10" s="3"/>
      <c r="N10" s="2">
        <f t="shared" si="4"/>
        <v>0</v>
      </c>
      <c r="O10" s="3"/>
      <c r="P10" s="2">
        <f t="shared" si="5"/>
        <v>0</v>
      </c>
      <c r="Q10" s="3">
        <v>3</v>
      </c>
      <c r="R10" s="2">
        <f t="shared" si="6"/>
        <v>18</v>
      </c>
      <c r="S10" s="3"/>
      <c r="T10" s="2">
        <f t="shared" si="7"/>
        <v>0</v>
      </c>
      <c r="U10" s="3"/>
      <c r="V10" s="2">
        <f t="shared" si="8"/>
        <v>0</v>
      </c>
      <c r="W10" s="3">
        <v>1</v>
      </c>
      <c r="X10" s="2">
        <f t="shared" si="9"/>
        <v>23</v>
      </c>
      <c r="Y10" s="3"/>
      <c r="Z10" s="2">
        <f t="shared" si="10"/>
        <v>0</v>
      </c>
      <c r="AA10" s="2" t="s">
        <v>199</v>
      </c>
      <c r="AB10" s="2"/>
      <c r="AC10" s="2" t="s">
        <v>200</v>
      </c>
    </row>
    <row r="11" spans="1:29" ht="15">
      <c r="A11" s="2">
        <v>6</v>
      </c>
      <c r="B11" s="2">
        <v>88</v>
      </c>
      <c r="C11" s="2" t="s">
        <v>322</v>
      </c>
      <c r="D11" s="2" t="s">
        <v>90</v>
      </c>
      <c r="E11" s="2" t="s">
        <v>173</v>
      </c>
      <c r="F11" s="2">
        <f t="shared" si="0"/>
        <v>61</v>
      </c>
      <c r="G11" s="3"/>
      <c r="H11" s="2">
        <f t="shared" si="1"/>
        <v>0</v>
      </c>
      <c r="I11" s="3">
        <v>4</v>
      </c>
      <c r="J11" s="2">
        <f t="shared" si="2"/>
        <v>16</v>
      </c>
      <c r="K11" s="3">
        <v>3</v>
      </c>
      <c r="L11" s="2">
        <f t="shared" si="3"/>
        <v>18</v>
      </c>
      <c r="M11" s="3"/>
      <c r="N11" s="2">
        <f t="shared" si="4"/>
        <v>0</v>
      </c>
      <c r="O11" s="3"/>
      <c r="P11" s="2">
        <f t="shared" si="5"/>
        <v>0</v>
      </c>
      <c r="Q11" s="3">
        <v>8</v>
      </c>
      <c r="R11" s="2">
        <f t="shared" si="6"/>
        <v>11</v>
      </c>
      <c r="S11" s="3"/>
      <c r="T11" s="2">
        <f t="shared" si="7"/>
        <v>0</v>
      </c>
      <c r="U11" s="3"/>
      <c r="V11" s="2">
        <f t="shared" si="8"/>
        <v>0</v>
      </c>
      <c r="W11" s="3">
        <v>4</v>
      </c>
      <c r="X11" s="2">
        <f t="shared" si="9"/>
        <v>16</v>
      </c>
      <c r="Y11" s="3"/>
      <c r="Z11" s="2">
        <f t="shared" si="10"/>
        <v>0</v>
      </c>
      <c r="AA11" s="2" t="s">
        <v>21</v>
      </c>
      <c r="AB11" s="2" t="s">
        <v>93</v>
      </c>
      <c r="AC11" s="2" t="s">
        <v>174</v>
      </c>
    </row>
    <row r="12" spans="1:29" ht="15">
      <c r="A12" s="2">
        <v>7</v>
      </c>
      <c r="B12" s="2">
        <v>19</v>
      </c>
      <c r="C12" s="2" t="s">
        <v>322</v>
      </c>
      <c r="D12" s="2" t="s">
        <v>185</v>
      </c>
      <c r="E12" s="2" t="s">
        <v>186</v>
      </c>
      <c r="F12" s="2">
        <f t="shared" si="0"/>
        <v>60</v>
      </c>
      <c r="G12" s="3">
        <v>4</v>
      </c>
      <c r="H12" s="2">
        <f t="shared" si="1"/>
        <v>16</v>
      </c>
      <c r="I12" s="3">
        <v>6</v>
      </c>
      <c r="J12" s="2">
        <f t="shared" si="2"/>
        <v>13</v>
      </c>
      <c r="K12" s="3"/>
      <c r="L12" s="2">
        <f t="shared" si="3"/>
        <v>0</v>
      </c>
      <c r="M12" s="3"/>
      <c r="N12" s="2">
        <f t="shared" si="4"/>
        <v>0</v>
      </c>
      <c r="O12" s="3"/>
      <c r="P12" s="2">
        <f t="shared" si="5"/>
        <v>0</v>
      </c>
      <c r="Q12" s="3"/>
      <c r="R12" s="2">
        <f t="shared" si="6"/>
        <v>0</v>
      </c>
      <c r="S12" s="3">
        <v>3</v>
      </c>
      <c r="T12" s="2">
        <f t="shared" si="7"/>
        <v>18</v>
      </c>
      <c r="U12" s="3"/>
      <c r="V12" s="2">
        <f t="shared" si="8"/>
        <v>0</v>
      </c>
      <c r="W12" s="3">
        <v>6</v>
      </c>
      <c r="X12" s="2">
        <f t="shared" si="9"/>
        <v>13</v>
      </c>
      <c r="Y12" s="3"/>
      <c r="Z12" s="2">
        <f t="shared" si="10"/>
        <v>0</v>
      </c>
      <c r="AA12" s="2" t="s">
        <v>21</v>
      </c>
      <c r="AB12" s="2" t="s">
        <v>93</v>
      </c>
      <c r="AC12" s="2" t="s">
        <v>187</v>
      </c>
    </row>
    <row r="13" spans="1:29" ht="15">
      <c r="A13" s="2">
        <v>8</v>
      </c>
      <c r="B13" s="2">
        <v>41</v>
      </c>
      <c r="C13" s="2" t="s">
        <v>322</v>
      </c>
      <c r="D13" s="2" t="s">
        <v>192</v>
      </c>
      <c r="E13" s="2" t="s">
        <v>193</v>
      </c>
      <c r="F13" s="2">
        <f t="shared" si="0"/>
        <v>41</v>
      </c>
      <c r="G13" s="3"/>
      <c r="H13" s="2">
        <f t="shared" si="1"/>
        <v>0</v>
      </c>
      <c r="I13" s="3"/>
      <c r="J13" s="2">
        <f t="shared" si="2"/>
        <v>0</v>
      </c>
      <c r="K13" s="3">
        <v>7</v>
      </c>
      <c r="L13" s="2">
        <f t="shared" si="3"/>
        <v>12</v>
      </c>
      <c r="M13" s="3"/>
      <c r="N13" s="2">
        <f t="shared" si="4"/>
        <v>0</v>
      </c>
      <c r="O13" s="3"/>
      <c r="P13" s="2">
        <f t="shared" si="5"/>
        <v>0</v>
      </c>
      <c r="Q13" s="3">
        <v>2</v>
      </c>
      <c r="R13" s="2">
        <f t="shared" si="6"/>
        <v>20</v>
      </c>
      <c r="S13" s="3"/>
      <c r="T13" s="2">
        <f t="shared" si="7"/>
        <v>0</v>
      </c>
      <c r="U13" s="3"/>
      <c r="V13" s="2">
        <f t="shared" si="8"/>
        <v>0</v>
      </c>
      <c r="W13" s="3">
        <v>10</v>
      </c>
      <c r="X13" s="2">
        <f t="shared" si="9"/>
        <v>9</v>
      </c>
      <c r="Y13" s="3"/>
      <c r="Z13" s="2">
        <f t="shared" si="10"/>
        <v>0</v>
      </c>
      <c r="AA13" s="2" t="s">
        <v>194</v>
      </c>
      <c r="AB13" s="2"/>
      <c r="AC13" s="2" t="s">
        <v>196</v>
      </c>
    </row>
    <row r="14" spans="1:29" ht="15">
      <c r="A14" s="2">
        <v>9</v>
      </c>
      <c r="B14" s="2">
        <v>53</v>
      </c>
      <c r="C14" s="2" t="s">
        <v>322</v>
      </c>
      <c r="D14" s="2" t="s">
        <v>189</v>
      </c>
      <c r="E14" s="2" t="s">
        <v>190</v>
      </c>
      <c r="F14" s="2">
        <f t="shared" si="0"/>
        <v>38</v>
      </c>
      <c r="G14" s="3"/>
      <c r="H14" s="2">
        <f t="shared" si="1"/>
        <v>0</v>
      </c>
      <c r="I14" s="3">
        <v>3</v>
      </c>
      <c r="J14" s="2">
        <f t="shared" si="2"/>
        <v>18</v>
      </c>
      <c r="K14" s="3">
        <v>2</v>
      </c>
      <c r="L14" s="2">
        <f t="shared" si="3"/>
        <v>20</v>
      </c>
      <c r="M14" s="3"/>
      <c r="N14" s="2">
        <f t="shared" si="4"/>
        <v>0</v>
      </c>
      <c r="O14" s="3"/>
      <c r="P14" s="2">
        <f t="shared" si="5"/>
        <v>0</v>
      </c>
      <c r="Q14" s="3"/>
      <c r="R14" s="2">
        <f t="shared" si="6"/>
        <v>0</v>
      </c>
      <c r="S14" s="3"/>
      <c r="T14" s="2">
        <f t="shared" si="7"/>
        <v>0</v>
      </c>
      <c r="U14" s="3"/>
      <c r="V14" s="2">
        <f t="shared" si="8"/>
        <v>0</v>
      </c>
      <c r="W14" s="3"/>
      <c r="X14" s="2">
        <f t="shared" si="9"/>
        <v>0</v>
      </c>
      <c r="Y14" s="3"/>
      <c r="Z14" s="2">
        <f t="shared" si="10"/>
        <v>0</v>
      </c>
      <c r="AA14" s="2" t="s">
        <v>191</v>
      </c>
      <c r="AB14" s="2" t="s">
        <v>88</v>
      </c>
      <c r="AC14" s="2"/>
    </row>
    <row r="15" spans="1:29" ht="15">
      <c r="A15" s="2">
        <v>10</v>
      </c>
      <c r="B15" s="2">
        <v>2</v>
      </c>
      <c r="C15" s="2" t="s">
        <v>322</v>
      </c>
      <c r="D15" s="2" t="s">
        <v>182</v>
      </c>
      <c r="E15" s="2" t="s">
        <v>183</v>
      </c>
      <c r="F15" s="2">
        <f t="shared" si="0"/>
        <v>34</v>
      </c>
      <c r="G15" s="3"/>
      <c r="H15" s="2">
        <f t="shared" si="1"/>
        <v>0</v>
      </c>
      <c r="I15" s="3"/>
      <c r="J15" s="2">
        <f t="shared" si="2"/>
        <v>0</v>
      </c>
      <c r="K15" s="3"/>
      <c r="L15" s="2">
        <f t="shared" si="3"/>
        <v>0</v>
      </c>
      <c r="M15" s="3">
        <v>4</v>
      </c>
      <c r="N15" s="2">
        <f t="shared" si="4"/>
        <v>16</v>
      </c>
      <c r="O15" s="3">
        <v>3</v>
      </c>
      <c r="P15" s="2">
        <f t="shared" si="5"/>
        <v>18</v>
      </c>
      <c r="Q15" s="3"/>
      <c r="R15" s="2">
        <f t="shared" si="6"/>
        <v>0</v>
      </c>
      <c r="S15" s="3"/>
      <c r="T15" s="2">
        <f t="shared" si="7"/>
        <v>0</v>
      </c>
      <c r="U15" s="3"/>
      <c r="V15" s="2">
        <f t="shared" si="8"/>
        <v>0</v>
      </c>
      <c r="W15" s="3"/>
      <c r="X15" s="2">
        <f t="shared" si="9"/>
        <v>0</v>
      </c>
      <c r="Y15" s="3"/>
      <c r="Z15" s="2">
        <f t="shared" si="10"/>
        <v>0</v>
      </c>
      <c r="AA15" s="2" t="s">
        <v>21</v>
      </c>
      <c r="AB15" s="2" t="s">
        <v>93</v>
      </c>
      <c r="AC15" s="2" t="s">
        <v>184</v>
      </c>
    </row>
    <row r="16" spans="1:29" ht="15">
      <c r="A16" s="2">
        <v>11</v>
      </c>
      <c r="B16" s="2">
        <v>46</v>
      </c>
      <c r="C16" s="2" t="s">
        <v>322</v>
      </c>
      <c r="D16" s="2" t="s">
        <v>117</v>
      </c>
      <c r="E16" s="2" t="s">
        <v>167</v>
      </c>
      <c r="F16" s="2">
        <f t="shared" si="0"/>
        <v>30</v>
      </c>
      <c r="G16" s="3"/>
      <c r="H16" s="2">
        <f t="shared" si="1"/>
        <v>0</v>
      </c>
      <c r="I16" s="3"/>
      <c r="J16" s="2">
        <f t="shared" si="2"/>
        <v>0</v>
      </c>
      <c r="K16" s="3">
        <v>9</v>
      </c>
      <c r="L16" s="2">
        <f t="shared" si="3"/>
        <v>10</v>
      </c>
      <c r="M16" s="3"/>
      <c r="N16" s="2">
        <f t="shared" si="4"/>
        <v>0</v>
      </c>
      <c r="O16" s="3"/>
      <c r="P16" s="2">
        <f t="shared" si="5"/>
        <v>0</v>
      </c>
      <c r="Q16" s="3"/>
      <c r="R16" s="2">
        <f t="shared" si="6"/>
        <v>0</v>
      </c>
      <c r="S16" s="3">
        <v>5</v>
      </c>
      <c r="T16" s="2">
        <f t="shared" si="7"/>
        <v>14</v>
      </c>
      <c r="U16" s="3"/>
      <c r="V16" s="2">
        <f t="shared" si="8"/>
        <v>0</v>
      </c>
      <c r="W16" s="3">
        <v>13</v>
      </c>
      <c r="X16" s="2">
        <f t="shared" si="9"/>
        <v>6</v>
      </c>
      <c r="Y16" s="3"/>
      <c r="Z16" s="2">
        <f t="shared" si="10"/>
        <v>0</v>
      </c>
      <c r="AA16" s="2" t="s">
        <v>168</v>
      </c>
      <c r="AB16" s="2" t="s">
        <v>100</v>
      </c>
      <c r="AC16" s="2" t="s">
        <v>169</v>
      </c>
    </row>
    <row r="17" spans="1:29" ht="15">
      <c r="A17" s="2">
        <v>12</v>
      </c>
      <c r="B17" s="2">
        <v>16</v>
      </c>
      <c r="C17" s="2" t="s">
        <v>322</v>
      </c>
      <c r="D17" s="2" t="s">
        <v>85</v>
      </c>
      <c r="E17" s="2" t="s">
        <v>141</v>
      </c>
      <c r="F17" s="2">
        <f t="shared" si="0"/>
        <v>22</v>
      </c>
      <c r="G17" s="3"/>
      <c r="H17" s="2">
        <f t="shared" si="1"/>
        <v>0</v>
      </c>
      <c r="I17" s="3">
        <v>8</v>
      </c>
      <c r="J17" s="2">
        <f t="shared" si="2"/>
        <v>11</v>
      </c>
      <c r="K17" s="3">
        <v>8</v>
      </c>
      <c r="L17" s="2">
        <f t="shared" si="3"/>
        <v>11</v>
      </c>
      <c r="M17" s="3"/>
      <c r="N17" s="2">
        <f t="shared" si="4"/>
        <v>0</v>
      </c>
      <c r="O17" s="3"/>
      <c r="P17" s="2">
        <f t="shared" si="5"/>
        <v>0</v>
      </c>
      <c r="Q17" s="3"/>
      <c r="R17" s="2">
        <f t="shared" si="6"/>
        <v>0</v>
      </c>
      <c r="S17" s="3"/>
      <c r="T17" s="2">
        <f t="shared" si="7"/>
        <v>0</v>
      </c>
      <c r="U17" s="3"/>
      <c r="V17" s="2">
        <f t="shared" si="8"/>
        <v>0</v>
      </c>
      <c r="W17" s="3"/>
      <c r="X17" s="2">
        <f t="shared" si="9"/>
        <v>0</v>
      </c>
      <c r="Y17" s="3"/>
      <c r="Z17" s="2">
        <f t="shared" si="10"/>
        <v>0</v>
      </c>
      <c r="AA17" s="2" t="s">
        <v>142</v>
      </c>
      <c r="AB17" s="2"/>
      <c r="AC17" s="2"/>
    </row>
    <row r="18" spans="1:29" ht="15">
      <c r="A18" s="2">
        <v>13</v>
      </c>
      <c r="B18" s="2">
        <v>195</v>
      </c>
      <c r="C18" s="2" t="s">
        <v>322</v>
      </c>
      <c r="D18" s="2" t="s">
        <v>202</v>
      </c>
      <c r="E18" s="2" t="s">
        <v>203</v>
      </c>
      <c r="F18" s="2">
        <f t="shared" si="0"/>
        <v>20</v>
      </c>
      <c r="G18" s="3">
        <v>2</v>
      </c>
      <c r="H18" s="2">
        <f t="shared" si="1"/>
        <v>20</v>
      </c>
      <c r="I18" s="3"/>
      <c r="J18" s="2">
        <f t="shared" si="2"/>
        <v>0</v>
      </c>
      <c r="K18" s="3"/>
      <c r="L18" s="2">
        <f t="shared" si="3"/>
        <v>0</v>
      </c>
      <c r="M18" s="3"/>
      <c r="N18" s="2">
        <f t="shared" si="4"/>
        <v>0</v>
      </c>
      <c r="O18" s="3"/>
      <c r="P18" s="2">
        <f t="shared" si="5"/>
        <v>0</v>
      </c>
      <c r="Q18" s="3"/>
      <c r="R18" s="2">
        <f t="shared" si="6"/>
        <v>0</v>
      </c>
      <c r="S18" s="3"/>
      <c r="T18" s="2">
        <f t="shared" si="7"/>
        <v>0</v>
      </c>
      <c r="U18" s="3"/>
      <c r="V18" s="2">
        <f t="shared" si="8"/>
        <v>0</v>
      </c>
      <c r="W18" s="3"/>
      <c r="X18" s="2">
        <f t="shared" si="9"/>
        <v>0</v>
      </c>
      <c r="Y18" s="3"/>
      <c r="Z18" s="2">
        <f t="shared" si="10"/>
        <v>0</v>
      </c>
      <c r="AA18" s="2"/>
      <c r="AB18" s="2"/>
      <c r="AC18" s="2" t="s">
        <v>204</v>
      </c>
    </row>
    <row r="19" spans="1:29" ht="15">
      <c r="A19" s="2">
        <v>14</v>
      </c>
      <c r="B19" s="2">
        <v>49</v>
      </c>
      <c r="C19" s="2" t="s">
        <v>322</v>
      </c>
      <c r="D19" s="2" t="s">
        <v>153</v>
      </c>
      <c r="E19" s="2" t="s">
        <v>154</v>
      </c>
      <c r="F19" s="2">
        <f t="shared" si="0"/>
        <v>17</v>
      </c>
      <c r="G19" s="3"/>
      <c r="H19" s="2">
        <f t="shared" si="1"/>
        <v>0</v>
      </c>
      <c r="I19" s="3"/>
      <c r="J19" s="2">
        <f t="shared" si="2"/>
        <v>0</v>
      </c>
      <c r="K19" s="3"/>
      <c r="L19" s="2">
        <f t="shared" si="3"/>
        <v>0</v>
      </c>
      <c r="M19" s="3"/>
      <c r="N19" s="2">
        <f t="shared" si="4"/>
        <v>0</v>
      </c>
      <c r="O19" s="3"/>
      <c r="P19" s="2">
        <f t="shared" si="5"/>
        <v>0</v>
      </c>
      <c r="Q19" s="3">
        <v>9</v>
      </c>
      <c r="R19" s="2">
        <f t="shared" si="6"/>
        <v>10</v>
      </c>
      <c r="S19" s="3"/>
      <c r="T19" s="2">
        <f t="shared" si="7"/>
        <v>0</v>
      </c>
      <c r="U19" s="3"/>
      <c r="V19" s="2">
        <f t="shared" si="8"/>
        <v>0</v>
      </c>
      <c r="W19" s="3">
        <v>12</v>
      </c>
      <c r="X19" s="2">
        <f t="shared" si="9"/>
        <v>7</v>
      </c>
      <c r="Y19" s="3"/>
      <c r="Z19" s="2">
        <f t="shared" si="10"/>
        <v>0</v>
      </c>
      <c r="AA19" s="2" t="s">
        <v>155</v>
      </c>
      <c r="AB19" s="2" t="s">
        <v>93</v>
      </c>
      <c r="AC19" s="2"/>
    </row>
    <row r="20" spans="1:29" ht="15">
      <c r="A20" s="2">
        <v>15</v>
      </c>
      <c r="B20" s="2">
        <v>53</v>
      </c>
      <c r="C20" s="2" t="s">
        <v>322</v>
      </c>
      <c r="D20" s="2" t="s">
        <v>156</v>
      </c>
      <c r="E20" s="2" t="s">
        <v>157</v>
      </c>
      <c r="F20" s="2">
        <f t="shared" si="0"/>
        <v>14</v>
      </c>
      <c r="G20" s="3"/>
      <c r="H20" s="2">
        <f t="shared" si="1"/>
        <v>0</v>
      </c>
      <c r="I20" s="3"/>
      <c r="J20" s="2">
        <f t="shared" si="2"/>
        <v>0</v>
      </c>
      <c r="K20" s="3"/>
      <c r="L20" s="2">
        <f t="shared" si="3"/>
        <v>0</v>
      </c>
      <c r="M20" s="3"/>
      <c r="N20" s="2">
        <f t="shared" si="4"/>
        <v>0</v>
      </c>
      <c r="O20" s="3"/>
      <c r="P20" s="2">
        <f t="shared" si="5"/>
        <v>0</v>
      </c>
      <c r="Q20" s="3">
        <v>5</v>
      </c>
      <c r="R20" s="2">
        <f t="shared" si="6"/>
        <v>14</v>
      </c>
      <c r="S20" s="3"/>
      <c r="T20" s="2">
        <f t="shared" si="7"/>
        <v>0</v>
      </c>
      <c r="U20" s="3"/>
      <c r="V20" s="2">
        <f t="shared" si="8"/>
        <v>0</v>
      </c>
      <c r="W20" s="3"/>
      <c r="X20" s="2">
        <f t="shared" si="9"/>
        <v>0</v>
      </c>
      <c r="Y20" s="3"/>
      <c r="Z20" s="2">
        <f t="shared" si="10"/>
        <v>0</v>
      </c>
      <c r="AA20" s="2" t="s">
        <v>158</v>
      </c>
      <c r="AB20" s="2" t="s">
        <v>93</v>
      </c>
      <c r="AC20" s="2"/>
    </row>
    <row r="21" spans="1:29" ht="15">
      <c r="A21" s="2">
        <v>16</v>
      </c>
      <c r="B21" s="2">
        <v>10</v>
      </c>
      <c r="C21" s="2" t="s">
        <v>322</v>
      </c>
      <c r="D21" s="2" t="s">
        <v>205</v>
      </c>
      <c r="E21" s="2" t="s">
        <v>206</v>
      </c>
      <c r="F21" s="2">
        <f t="shared" si="0"/>
        <v>13</v>
      </c>
      <c r="G21" s="3"/>
      <c r="H21" s="2">
        <f t="shared" si="1"/>
        <v>0</v>
      </c>
      <c r="I21" s="3"/>
      <c r="J21" s="2">
        <f t="shared" si="2"/>
        <v>0</v>
      </c>
      <c r="K21" s="3"/>
      <c r="L21" s="2">
        <f t="shared" si="3"/>
        <v>0</v>
      </c>
      <c r="M21" s="3"/>
      <c r="N21" s="2">
        <f t="shared" si="4"/>
        <v>0</v>
      </c>
      <c r="O21" s="3"/>
      <c r="P21" s="2">
        <f t="shared" si="5"/>
        <v>0</v>
      </c>
      <c r="Q21" s="3">
        <v>6</v>
      </c>
      <c r="R21" s="2">
        <f t="shared" si="6"/>
        <v>13</v>
      </c>
      <c r="S21" s="3"/>
      <c r="T21" s="2">
        <f t="shared" si="7"/>
        <v>0</v>
      </c>
      <c r="U21" s="3"/>
      <c r="V21" s="2">
        <f t="shared" si="8"/>
        <v>0</v>
      </c>
      <c r="W21" s="3"/>
      <c r="X21" s="2">
        <f t="shared" si="9"/>
        <v>0</v>
      </c>
      <c r="Y21" s="3"/>
      <c r="Z21" s="2">
        <f t="shared" si="10"/>
        <v>0</v>
      </c>
      <c r="AA21" s="2" t="s">
        <v>21</v>
      </c>
      <c r="AB21" s="2" t="s">
        <v>93</v>
      </c>
      <c r="AC21" s="2" t="s">
        <v>207</v>
      </c>
    </row>
    <row r="22" spans="1:29" ht="15">
      <c r="A22" s="2">
        <v>17</v>
      </c>
      <c r="B22" s="2">
        <v>20</v>
      </c>
      <c r="C22" s="2" t="s">
        <v>322</v>
      </c>
      <c r="D22" s="2" t="s">
        <v>14</v>
      </c>
      <c r="E22" s="2" t="s">
        <v>208</v>
      </c>
      <c r="F22" s="2">
        <f t="shared" si="0"/>
        <v>13</v>
      </c>
      <c r="G22" s="3"/>
      <c r="H22" s="2">
        <f t="shared" si="1"/>
        <v>0</v>
      </c>
      <c r="I22" s="3"/>
      <c r="J22" s="2">
        <f t="shared" si="2"/>
        <v>0</v>
      </c>
      <c r="K22" s="3"/>
      <c r="L22" s="2">
        <f t="shared" si="3"/>
        <v>0</v>
      </c>
      <c r="M22" s="3"/>
      <c r="N22" s="2">
        <f t="shared" si="4"/>
        <v>0</v>
      </c>
      <c r="O22" s="3"/>
      <c r="P22" s="2">
        <f t="shared" si="5"/>
        <v>0</v>
      </c>
      <c r="Q22" s="3"/>
      <c r="R22" s="2">
        <f t="shared" si="6"/>
        <v>0</v>
      </c>
      <c r="S22" s="3">
        <v>6</v>
      </c>
      <c r="T22" s="2">
        <f t="shared" si="7"/>
        <v>13</v>
      </c>
      <c r="U22" s="3"/>
      <c r="V22" s="2">
        <f t="shared" si="8"/>
        <v>0</v>
      </c>
      <c r="W22" s="3"/>
      <c r="X22" s="2">
        <f t="shared" si="9"/>
        <v>0</v>
      </c>
      <c r="Y22" s="3"/>
      <c r="Z22" s="2">
        <f t="shared" si="10"/>
        <v>0</v>
      </c>
      <c r="AA22" s="2" t="s">
        <v>209</v>
      </c>
      <c r="AB22" s="2"/>
      <c r="AC22" s="2" t="s">
        <v>210</v>
      </c>
    </row>
    <row r="23" spans="1:29" ht="15">
      <c r="A23" s="2">
        <v>18</v>
      </c>
      <c r="B23" s="2">
        <v>15</v>
      </c>
      <c r="C23" s="2" t="s">
        <v>322</v>
      </c>
      <c r="D23" s="2" t="s">
        <v>159</v>
      </c>
      <c r="E23" s="2" t="s">
        <v>160</v>
      </c>
      <c r="F23" s="2">
        <f t="shared" si="0"/>
        <v>12</v>
      </c>
      <c r="G23" s="3"/>
      <c r="H23" s="2">
        <f t="shared" si="1"/>
        <v>0</v>
      </c>
      <c r="I23" s="3"/>
      <c r="J23" s="2">
        <f t="shared" si="2"/>
        <v>0</v>
      </c>
      <c r="K23" s="3"/>
      <c r="L23" s="2">
        <f t="shared" si="3"/>
        <v>0</v>
      </c>
      <c r="M23" s="3"/>
      <c r="N23" s="2">
        <f t="shared" si="4"/>
        <v>0</v>
      </c>
      <c r="O23" s="3"/>
      <c r="P23" s="2">
        <f t="shared" si="5"/>
        <v>0</v>
      </c>
      <c r="Q23" s="3"/>
      <c r="R23" s="2">
        <f t="shared" si="6"/>
        <v>0</v>
      </c>
      <c r="S23" s="3"/>
      <c r="T23" s="2">
        <f t="shared" si="7"/>
        <v>0</v>
      </c>
      <c r="U23" s="3"/>
      <c r="V23" s="2">
        <f t="shared" si="8"/>
        <v>0</v>
      </c>
      <c r="W23" s="3">
        <v>7</v>
      </c>
      <c r="X23" s="2">
        <f t="shared" si="9"/>
        <v>12</v>
      </c>
      <c r="Y23" s="3"/>
      <c r="Z23" s="2">
        <f t="shared" si="10"/>
        <v>0</v>
      </c>
      <c r="AA23" s="2" t="s">
        <v>161</v>
      </c>
      <c r="AB23" s="2" t="s">
        <v>93</v>
      </c>
      <c r="AC23" s="2" t="s">
        <v>162</v>
      </c>
    </row>
    <row r="24" spans="1:29" ht="15">
      <c r="A24" s="2">
        <v>19</v>
      </c>
      <c r="B24" s="2">
        <v>90</v>
      </c>
      <c r="C24" s="2" t="s">
        <v>322</v>
      </c>
      <c r="D24" s="2" t="s">
        <v>163</v>
      </c>
      <c r="E24" s="2" t="s">
        <v>164</v>
      </c>
      <c r="F24" s="2">
        <f t="shared" si="0"/>
        <v>11</v>
      </c>
      <c r="G24" s="3"/>
      <c r="H24" s="2">
        <f t="shared" si="1"/>
        <v>0</v>
      </c>
      <c r="I24" s="3"/>
      <c r="J24" s="2">
        <f t="shared" si="2"/>
        <v>0</v>
      </c>
      <c r="K24" s="3"/>
      <c r="L24" s="2">
        <f t="shared" si="3"/>
        <v>0</v>
      </c>
      <c r="M24" s="3"/>
      <c r="N24" s="2">
        <f t="shared" si="4"/>
        <v>0</v>
      </c>
      <c r="O24" s="3"/>
      <c r="P24" s="2">
        <f t="shared" si="5"/>
        <v>0</v>
      </c>
      <c r="Q24" s="3"/>
      <c r="R24" s="2">
        <f t="shared" si="6"/>
        <v>0</v>
      </c>
      <c r="S24" s="3"/>
      <c r="T24" s="2">
        <f t="shared" si="7"/>
        <v>0</v>
      </c>
      <c r="U24" s="3"/>
      <c r="V24" s="2">
        <f t="shared" si="8"/>
        <v>0</v>
      </c>
      <c r="W24" s="3">
        <v>8</v>
      </c>
      <c r="X24" s="2">
        <f t="shared" si="9"/>
        <v>11</v>
      </c>
      <c r="Y24" s="3"/>
      <c r="Z24" s="2">
        <f t="shared" si="10"/>
        <v>0</v>
      </c>
      <c r="AA24" s="2" t="s">
        <v>165</v>
      </c>
      <c r="AB24" s="2" t="s">
        <v>93</v>
      </c>
      <c r="AC24" s="2" t="s">
        <v>166</v>
      </c>
    </row>
    <row r="25" spans="1:29" ht="15">
      <c r="A25" s="2">
        <v>20</v>
      </c>
      <c r="B25" s="2">
        <v>39</v>
      </c>
      <c r="C25" s="2" t="s">
        <v>322</v>
      </c>
      <c r="D25" s="2" t="s">
        <v>75</v>
      </c>
      <c r="E25" s="2" t="s">
        <v>170</v>
      </c>
      <c r="F25" s="2">
        <f t="shared" si="0"/>
        <v>9</v>
      </c>
      <c r="G25" s="3"/>
      <c r="H25" s="2">
        <f t="shared" si="1"/>
        <v>0</v>
      </c>
      <c r="I25" s="3"/>
      <c r="J25" s="2">
        <f t="shared" si="2"/>
        <v>0</v>
      </c>
      <c r="K25" s="3"/>
      <c r="L25" s="2">
        <f t="shared" si="3"/>
        <v>0</v>
      </c>
      <c r="M25" s="3"/>
      <c r="N25" s="2">
        <f t="shared" si="4"/>
        <v>0</v>
      </c>
      <c r="O25" s="3"/>
      <c r="P25" s="2">
        <f t="shared" si="5"/>
        <v>0</v>
      </c>
      <c r="Q25" s="3">
        <v>10</v>
      </c>
      <c r="R25" s="2">
        <f t="shared" si="6"/>
        <v>9</v>
      </c>
      <c r="S25" s="3" t="s">
        <v>211</v>
      </c>
      <c r="T25" s="2">
        <f t="shared" si="7"/>
        <v>0</v>
      </c>
      <c r="U25" s="3"/>
      <c r="V25" s="2">
        <f t="shared" si="8"/>
        <v>0</v>
      </c>
      <c r="W25" s="3" t="s">
        <v>82</v>
      </c>
      <c r="X25" s="2">
        <f t="shared" si="9"/>
        <v>0</v>
      </c>
      <c r="Y25" s="3"/>
      <c r="Z25" s="2">
        <f t="shared" si="10"/>
        <v>0</v>
      </c>
      <c r="AA25" s="2" t="s">
        <v>21</v>
      </c>
      <c r="AB25" s="2" t="s">
        <v>93</v>
      </c>
      <c r="AC25" s="2" t="s">
        <v>172</v>
      </c>
    </row>
    <row r="26" spans="1:29" ht="15">
      <c r="A26" s="2">
        <v>21</v>
      </c>
      <c r="B26" s="2">
        <v>10</v>
      </c>
      <c r="C26" s="2" t="s">
        <v>322</v>
      </c>
      <c r="D26" s="2" t="s">
        <v>178</v>
      </c>
      <c r="E26" s="2" t="s">
        <v>179</v>
      </c>
      <c r="F26" s="2">
        <f t="shared" si="0"/>
        <v>8</v>
      </c>
      <c r="G26" s="3"/>
      <c r="H26" s="2">
        <f t="shared" si="1"/>
        <v>0</v>
      </c>
      <c r="I26" s="3"/>
      <c r="J26" s="2">
        <f t="shared" si="2"/>
        <v>0</v>
      </c>
      <c r="K26" s="3"/>
      <c r="L26" s="2">
        <f t="shared" si="3"/>
        <v>0</v>
      </c>
      <c r="M26" s="3"/>
      <c r="N26" s="2">
        <f t="shared" si="4"/>
        <v>0</v>
      </c>
      <c r="O26" s="3"/>
      <c r="P26" s="2">
        <f t="shared" si="5"/>
        <v>0</v>
      </c>
      <c r="Q26" s="3"/>
      <c r="R26" s="2">
        <f t="shared" si="6"/>
        <v>0</v>
      </c>
      <c r="S26" s="3"/>
      <c r="T26" s="2">
        <f t="shared" si="7"/>
        <v>0</v>
      </c>
      <c r="U26" s="3"/>
      <c r="V26" s="2">
        <f t="shared" si="8"/>
        <v>0</v>
      </c>
      <c r="W26" s="3">
        <v>11</v>
      </c>
      <c r="X26" s="2">
        <f t="shared" si="9"/>
        <v>8</v>
      </c>
      <c r="Y26" s="3"/>
      <c r="Z26" s="2">
        <f t="shared" si="10"/>
        <v>0</v>
      </c>
      <c r="AA26" s="2" t="s">
        <v>180</v>
      </c>
      <c r="AB26" s="2" t="s">
        <v>93</v>
      </c>
      <c r="AC26" s="2" t="s">
        <v>181</v>
      </c>
    </row>
  </sheetData>
  <sheetProtection/>
  <mergeCells count="11">
    <mergeCell ref="Y4:Z4"/>
    <mergeCell ref="Q4:R4"/>
    <mergeCell ref="S4:T4"/>
    <mergeCell ref="U4:V4"/>
    <mergeCell ref="W4:X4"/>
    <mergeCell ref="O4:P4"/>
    <mergeCell ref="B2:M2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Registration</dc:creator>
  <cp:keywords/>
  <dc:description/>
  <cp:lastModifiedBy>Norm Fisher</cp:lastModifiedBy>
  <cp:lastPrinted>2016-10-13T13:52:38Z</cp:lastPrinted>
  <dcterms:created xsi:type="dcterms:W3CDTF">2016-07-24T03:30:13Z</dcterms:created>
  <dcterms:modified xsi:type="dcterms:W3CDTF">2016-10-13T23:10:58Z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-1137252916</vt:i4>
  </property>
  <property fmtid="{D5CDD505-2E9C-101B-9397-08002B2CF9AE}" pid="3" name="_EmailSubject">
    <vt:lpwstr>FINAL STANDINGS FOR WELLAND COUNTY SPEEDWAY 2016 SEASON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902217055</vt:i4>
  </property>
</Properties>
</file>