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180" windowHeight="5010" firstSheet="1" activeTab="1"/>
  </bookViews>
  <sheets>
    <sheet name="50CC - Chain" sheetId="1" r:id="rId1"/>
    <sheet name="50CC - Shaft" sheetId="2" r:id="rId2"/>
    <sheet name="65CC" sheetId="3" r:id="rId3"/>
    <sheet name="85CC" sheetId="4" r:id="rId4"/>
    <sheet name="Youth" sheetId="5" r:id="rId5"/>
    <sheet name="450 Novice" sheetId="6" r:id="rId6"/>
    <sheet name="450 Intermediate" sheetId="7" r:id="rId7"/>
    <sheet name="450 Expert" sheetId="8" r:id="rId8"/>
    <sheet name="600 Novice" sheetId="9" r:id="rId9"/>
    <sheet name="Open Intermediate" sheetId="10" r:id="rId10"/>
    <sheet name="Open Expert" sheetId="11" r:id="rId11"/>
    <sheet name="750 Expert" sheetId="12" r:id="rId12"/>
    <sheet name="Veterans" sheetId="13" r:id="rId13"/>
    <sheet name="Division1" sheetId="14" r:id="rId14"/>
  </sheets>
  <definedNames/>
  <calcPr fullCalcOnLoad="1"/>
</workbook>
</file>

<file path=xl/sharedStrings.xml><?xml version="1.0" encoding="utf-8"?>
<sst xmlns="http://schemas.openxmlformats.org/spreadsheetml/2006/main" count="1380" uniqueCount="352">
  <si>
    <t>Standings</t>
  </si>
  <si>
    <t>Plate #</t>
  </si>
  <si>
    <t>Class</t>
  </si>
  <si>
    <t>First Name</t>
  </si>
  <si>
    <t>Last Name</t>
  </si>
  <si>
    <t>Total Points</t>
  </si>
  <si>
    <t>Pos</t>
  </si>
  <si>
    <t>Points</t>
  </si>
  <si>
    <t>City</t>
  </si>
  <si>
    <t>Brand</t>
  </si>
  <si>
    <t>Sponsors</t>
  </si>
  <si>
    <t>Standings 2015 - Division1</t>
  </si>
  <si>
    <t>Division1</t>
  </si>
  <si>
    <t>Mike</t>
  </si>
  <si>
    <t>Buman</t>
  </si>
  <si>
    <t>Binghamton, NY</t>
  </si>
  <si>
    <t>JAWA</t>
  </si>
  <si>
    <t>John</t>
  </si>
  <si>
    <t>Kehoe</t>
  </si>
  <si>
    <t>Oakville, Ontario</t>
  </si>
  <si>
    <t>Gary</t>
  </si>
  <si>
    <t>Moody</t>
  </si>
  <si>
    <t>St. Catharines, Ontario</t>
  </si>
  <si>
    <t>Krazy Kustoms Motorcycles</t>
  </si>
  <si>
    <t>Terry</t>
  </si>
  <si>
    <t>Rideout</t>
  </si>
  <si>
    <t>Freelton</t>
  </si>
  <si>
    <t>Jawa</t>
  </si>
  <si>
    <t>Kyle</t>
  </si>
  <si>
    <t>Legault</t>
  </si>
  <si>
    <t>Welland</t>
  </si>
  <si>
    <t>GM</t>
  </si>
  <si>
    <t>Johnny Rockstar Racing, GT Tuning</t>
  </si>
  <si>
    <t>Casey</t>
  </si>
  <si>
    <t>Donholt</t>
  </si>
  <si>
    <t>Zach</t>
  </si>
  <si>
    <t>Peters</t>
  </si>
  <si>
    <t>Ransomville</t>
  </si>
  <si>
    <t>Atwal EyeCare, GT Tuning</t>
  </si>
  <si>
    <t>Rodger</t>
  </si>
  <si>
    <t>Roberts</t>
  </si>
  <si>
    <t>Vestal, NY</t>
  </si>
  <si>
    <t>Polito Motors</t>
  </si>
  <si>
    <t>Spencer</t>
  </si>
  <si>
    <t>Portororo</t>
  </si>
  <si>
    <t>Endwell, NY</t>
  </si>
  <si>
    <t>DNF</t>
  </si>
  <si>
    <t>DNS</t>
  </si>
  <si>
    <t>Standings 2015 - Veterans</t>
  </si>
  <si>
    <t>Veterans</t>
  </si>
  <si>
    <t>Dave</t>
  </si>
  <si>
    <t>Gill</t>
  </si>
  <si>
    <t>Trenton, Ontario</t>
  </si>
  <si>
    <t>Yamaha</t>
  </si>
  <si>
    <t>Belleville Sport &amp; Lawn, Boston Pizza, Team Green Canada, Saddleman, The Celtic Pub, Pro Fuel, Rapid Rad, Peagusus Promotions, KD Transmission</t>
  </si>
  <si>
    <t>Steve</t>
  </si>
  <si>
    <t>Ball</t>
  </si>
  <si>
    <t>Waterloo, Ontario</t>
  </si>
  <si>
    <t>Honda</t>
  </si>
  <si>
    <t>Rick</t>
  </si>
  <si>
    <t>Gunby</t>
  </si>
  <si>
    <t>Hamilton, Ontario</t>
  </si>
  <si>
    <t>KTM</t>
  </si>
  <si>
    <t>Brad</t>
  </si>
  <si>
    <t>Kitto</t>
  </si>
  <si>
    <t>Corunna, Ontario</t>
  </si>
  <si>
    <t>Honda/Rotax</t>
  </si>
  <si>
    <t>Sam</t>
  </si>
  <si>
    <t>Manyon</t>
  </si>
  <si>
    <t>Akron, OH</t>
  </si>
  <si>
    <t>SunnySide Cycle, Wife Jeannie, Wes Pierce</t>
  </si>
  <si>
    <t>Parker</t>
  </si>
  <si>
    <t>Stoney Creek</t>
  </si>
  <si>
    <t>Kawasaki</t>
  </si>
  <si>
    <t>Kawasaki, Inglis Cycle, Dunlop, Scorpion</t>
  </si>
  <si>
    <t>Rob</t>
  </si>
  <si>
    <t>Vrbanac</t>
  </si>
  <si>
    <t>Welland, Ontario</t>
  </si>
  <si>
    <t>Deed&amp;#39;s Place</t>
  </si>
  <si>
    <t>Martine</t>
  </si>
  <si>
    <t>Churchill</t>
  </si>
  <si>
    <t>Sudbury, Ontario</t>
  </si>
  <si>
    <t>Dan</t>
  </si>
  <si>
    <t>Doreen</t>
  </si>
  <si>
    <t>Paul</t>
  </si>
  <si>
    <t>Wallace</t>
  </si>
  <si>
    <t>Ajax, Ontario</t>
  </si>
  <si>
    <t>Jim</t>
  </si>
  <si>
    <t>Dickenson</t>
  </si>
  <si>
    <t>null</t>
  </si>
  <si>
    <t>Cadman Jewellers, Ruthless Racing, Dragon Googles, Etnies, 2 Undr, Projekt bags</t>
  </si>
  <si>
    <t>Williamson</t>
  </si>
  <si>
    <t>Georgetown, Ontario</t>
  </si>
  <si>
    <t>Standings 2015 - 750 Expert</t>
  </si>
  <si>
    <t>Standings 2015 - Open Expert</t>
  </si>
  <si>
    <t>Open Expert</t>
  </si>
  <si>
    <t>Matthew</t>
  </si>
  <si>
    <t>Sehl</t>
  </si>
  <si>
    <t>Ancaster, Ontario</t>
  </si>
  <si>
    <t>Hinda</t>
  </si>
  <si>
    <t>Doug</t>
  </si>
  <si>
    <t>Beattie</t>
  </si>
  <si>
    <t>Burlington, Ontario</t>
  </si>
  <si>
    <t>KBR, 26 Suspension, Sturgess Cycle</t>
  </si>
  <si>
    <t>PJ</t>
  </si>
  <si>
    <t>Biegger</t>
  </si>
  <si>
    <t>KBR , TwentySix Suspension, DB12, Outlaw Productions, Woosner, WKR</t>
  </si>
  <si>
    <t>Chris</t>
  </si>
  <si>
    <t>Evans</t>
  </si>
  <si>
    <t>Jordan Station</t>
  </si>
  <si>
    <t>American HD, Brian Olsen Racing</t>
  </si>
  <si>
    <t>Sean</t>
  </si>
  <si>
    <t>Hoy</t>
  </si>
  <si>
    <t>Kitchener, Ontario</t>
  </si>
  <si>
    <t>Clayton</t>
  </si>
  <si>
    <t>Isherwood</t>
  </si>
  <si>
    <t>Brass Knuckle Therapy, Tricon Windows, Nic Fit Vapour, Performance Atv and Lesiure, Taylor Mechanical, BJ&amp;#39;s Variety</t>
  </si>
  <si>
    <t>Michael</t>
  </si>
  <si>
    <t>LaBelle</t>
  </si>
  <si>
    <t>Clare&amp;#39;s Cycle and Sports, Mike Labelle Racing, Luczak Racing, Trax Racing, Saddlemen, WKR, Spidergrips, Vortex, Lightshoe, Harrington Heating and Cooling, Platinum Auto</t>
  </si>
  <si>
    <t>Lawrence</t>
  </si>
  <si>
    <t>Mississauga, Ontario</t>
  </si>
  <si>
    <t>Lenny</t>
  </si>
  <si>
    <t>Munroe</t>
  </si>
  <si>
    <t>Revs Full Throttle, Weldstar Fabrication, LMR Racing</t>
  </si>
  <si>
    <t>Brandon</t>
  </si>
  <si>
    <t>Seguin</t>
  </si>
  <si>
    <t>Lifetime Exteriors, Digital Detail, Quinn Custom Motorcylces</t>
  </si>
  <si>
    <t>Tyler</t>
  </si>
  <si>
    <t>KBR, Mommaz Boyz, Diamond Detail, Works Connection, Nexo Sports, Studio Cycle</t>
  </si>
  <si>
    <t>Don</t>
  </si>
  <si>
    <t>Taylor</t>
  </si>
  <si>
    <t>Port Colborne, ON</t>
  </si>
  <si>
    <t>Standings 2015 - Open Intermediate</t>
  </si>
  <si>
    <t>Open Intermediate</t>
  </si>
  <si>
    <t>Dustin</t>
  </si>
  <si>
    <t>Lambert</t>
  </si>
  <si>
    <t>DV Lambert Pit Stop, Napa Welland, Bosch Car Service Welland, Aqualine Water Haulage Wainfeleet, Aunt Linda and Uncle Rob, Dave and Tiff Vanfliet, LMR Racing, Mario Castansa</t>
  </si>
  <si>
    <t>Braden</t>
  </si>
  <si>
    <t>Vallee</t>
  </si>
  <si>
    <t>Jesse</t>
  </si>
  <si>
    <t>Performance ATV and Leisure, Munroe Racing, Rick Gunby Racing</t>
  </si>
  <si>
    <t>Josh</t>
  </si>
  <si>
    <t>Barrick</t>
  </si>
  <si>
    <t>Sundance, Ms Heather, Motor Tire</t>
  </si>
  <si>
    <t>Dolan</t>
  </si>
  <si>
    <t>Dolan Enterprises, Pro Style Flooring, Johnny Rocket Racing, Pedal... bike shop</t>
  </si>
  <si>
    <t>Justin</t>
  </si>
  <si>
    <t>Crumb</t>
  </si>
  <si>
    <t>Kawi</t>
  </si>
  <si>
    <t>Hart &amp; Huntington, Triple K, Reckless Motorsports, Spoke Skins Nexo Sports, Pete&amp;#39;s Performance</t>
  </si>
  <si>
    <t>Randy</t>
  </si>
  <si>
    <t>Pearl</t>
  </si>
  <si>
    <t>Albion, NY</t>
  </si>
  <si>
    <t>Shane</t>
  </si>
  <si>
    <t>Corbeil</t>
  </si>
  <si>
    <t>Clare&amp;#39;s Cycle, Mommaz Boyz, JPG Roofing, Kal Tire, WCG Photography, Primo Auto, Top Dawgs</t>
  </si>
  <si>
    <t>Kristy</t>
  </si>
  <si>
    <t>Dulaj</t>
  </si>
  <si>
    <t>Honda CRF</t>
  </si>
  <si>
    <t>JC Auto, Humberstone Speedway, In The Corner Billiards, Thruway Muffler Port Colborne, Titan Cycle, Mom &amp; Dad, Johnny Rocket Racing, CJF Performance</t>
  </si>
  <si>
    <t>Scott</t>
  </si>
  <si>
    <t>Hartrich</t>
  </si>
  <si>
    <t>Lancaster, NY</t>
  </si>
  <si>
    <t>American HD, Evans Racing, Sehl Racing, Lawrence Racing</t>
  </si>
  <si>
    <t>Matty</t>
  </si>
  <si>
    <t>Ward</t>
  </si>
  <si>
    <t>Ancaster, ON</t>
  </si>
  <si>
    <t>Alex</t>
  </si>
  <si>
    <t>Olsen</t>
  </si>
  <si>
    <t>Georgetown, ON</t>
  </si>
  <si>
    <t>HogTunes Speakers, Olsen Racing, Extreme Measures Paint</t>
  </si>
  <si>
    <t>Sheppard</t>
  </si>
  <si>
    <t>Dundas, Ontario</t>
  </si>
  <si>
    <t>Bailey Motorsports, Thindle Exhause, Aerloc, The Brap Shop, Outlaw Productions</t>
  </si>
  <si>
    <t>Brodie</t>
  </si>
  <si>
    <t>Buchan</t>
  </si>
  <si>
    <t>Ryno Power, DJ Enns Graphic Design, Outlaw Productions, KBR, Matt and Michelle Phibbs, Randy Friars, Twenty Six Suspension, Mom and Dad</t>
  </si>
  <si>
    <t>Cody</t>
  </si>
  <si>
    <t>Marenlette</t>
  </si>
  <si>
    <t>Drum Chip, Dukes Harley Davidson, Matco Tools, Tom Hicks, Cam Racing, Mom &amp; Dad</t>
  </si>
  <si>
    <t>Darren</t>
  </si>
  <si>
    <t>James</t>
  </si>
  <si>
    <t>British Columbia</t>
  </si>
  <si>
    <t>Ruthless Racing, Arai Helmets, Dragon Goggles, 2 Undr, Projekt Bags</t>
  </si>
  <si>
    <t>Standings 2015 - 600 Novice</t>
  </si>
  <si>
    <t>600 Novice</t>
  </si>
  <si>
    <t>Brown</t>
  </si>
  <si>
    <t>Muskoka, Ontario</t>
  </si>
  <si>
    <t>The Best Dad Ever - HAPPY FATHER&amp;#39;S DAY!, Evans Racing, NorthBrore Auto Tech, GT Tuning</t>
  </si>
  <si>
    <t>Logan</t>
  </si>
  <si>
    <t>Wilson</t>
  </si>
  <si>
    <t>Rockwood, Ontario</t>
  </si>
  <si>
    <t>Brian Olsen Racing, Mom and Dad, Grandpa Willy, Uncle Brett</t>
  </si>
  <si>
    <t>Stephen</t>
  </si>
  <si>
    <t>Dickison</t>
  </si>
  <si>
    <t>Niagara Falls, Ontario</t>
  </si>
  <si>
    <t>Zachery</t>
  </si>
  <si>
    <t>Mitchell</t>
  </si>
  <si>
    <t>Cote</t>
  </si>
  <si>
    <t>Welland, ON</t>
  </si>
  <si>
    <t>Isherwood Racing, Niagara Race Crafter, Cote Racing</t>
  </si>
  <si>
    <t>Trent</t>
  </si>
  <si>
    <t>Pickle</t>
  </si>
  <si>
    <t>Wheatley, ON</t>
  </si>
  <si>
    <t>Robert</t>
  </si>
  <si>
    <t>Green</t>
  </si>
  <si>
    <t>Port Colborne, Ontario</t>
  </si>
  <si>
    <t>Green Machine Racing, Seguine Motorsports, Chanchitos Food Bus</t>
  </si>
  <si>
    <t>McVicker</t>
  </si>
  <si>
    <t>AJ</t>
  </si>
  <si>
    <t>Simimna</t>
  </si>
  <si>
    <t>Oshawa, Ontario</t>
  </si>
  <si>
    <t>Suzuki</t>
  </si>
  <si>
    <t>Boudreau</t>
  </si>
  <si>
    <t>Evan</t>
  </si>
  <si>
    <t>Walpole</t>
  </si>
  <si>
    <t>Provincal Construction / Landscape Depo</t>
  </si>
  <si>
    <t>Standings 2015 - 450 Expert</t>
  </si>
  <si>
    <t>450 Expert</t>
  </si>
  <si>
    <t>Standings 2015 - 450 Intermediate</t>
  </si>
  <si>
    <t>450 Intermediate</t>
  </si>
  <si>
    <t>Standings 2015 - 450 Novice</t>
  </si>
  <si>
    <t>450 Novice</t>
  </si>
  <si>
    <t>KXF</t>
  </si>
  <si>
    <t>HONDA</t>
  </si>
  <si>
    <t>Standings 2015 - Youth</t>
  </si>
  <si>
    <t>Youth</t>
  </si>
  <si>
    <t>Hunter</t>
  </si>
  <si>
    <t>Bauer</t>
  </si>
  <si>
    <t>Chippawa, Ontario</t>
  </si>
  <si>
    <t>Connor</t>
  </si>
  <si>
    <t>Bekker-Thompson</t>
  </si>
  <si>
    <t>Port Colbourne, Ontario</t>
  </si>
  <si>
    <t>Blake</t>
  </si>
  <si>
    <t>Silenzi</t>
  </si>
  <si>
    <t xml:space="preserve">Dain City, Ontario </t>
  </si>
  <si>
    <t>Tricon Windows, Herbalife by Dar, Jamie Farkas Racing, Guy, Gunka, Digital Detail, Outlaw RC Motorsports, Mom and Dad</t>
  </si>
  <si>
    <t>Mark</t>
  </si>
  <si>
    <t>Long</t>
  </si>
  <si>
    <t>Mom &amp; Dad, Winn&amp;#39;s Plumbing and Heating</t>
  </si>
  <si>
    <t>Jacob</t>
  </si>
  <si>
    <t>Rainville</t>
  </si>
  <si>
    <t>Rainville Auto</t>
  </si>
  <si>
    <t>Boyd</t>
  </si>
  <si>
    <t>Deadman</t>
  </si>
  <si>
    <t>Woodsock</t>
  </si>
  <si>
    <t>Jimmy</t>
  </si>
  <si>
    <t>McCullough</t>
  </si>
  <si>
    <t>Paris, Ontario</t>
  </si>
  <si>
    <t>Tysen</t>
  </si>
  <si>
    <t>McLellan</t>
  </si>
  <si>
    <t>Mom &amp; Dad, Reckless Motorsports, Fastra, Triple K Upholstery, Hart &amp; Huntington, Herio Media, Diamond Detail, Spoke Skins, Candle Light Motel, Digital Detail, Herio Media</t>
  </si>
  <si>
    <t>Rodrick</t>
  </si>
  <si>
    <t>Wainfleet, Ontario</t>
  </si>
  <si>
    <t>Dave Misdorp, Race Tech Suspension, Evel, AXO, Mom &amp; Dad</t>
  </si>
  <si>
    <t>Lonnen</t>
  </si>
  <si>
    <t>Ethan</t>
  </si>
  <si>
    <t>Perry</t>
  </si>
  <si>
    <t>Revs Full Throttle, JC Auto, Performance Powder Coating, Jimmy D&amp;#39;s, Zoro Muffler, Titan Cycle, Pit Stop Automotive</t>
  </si>
  <si>
    <t>Alissa</t>
  </si>
  <si>
    <t>DV Lambert Pit Stop, Napa Welland, Bosch Car Service Welland, Mario Costanza, Dave and Tiff, Uncle Rob and Aunt Linda, Aqualine Water, LMR Racing</t>
  </si>
  <si>
    <t>Deldmoter</t>
  </si>
  <si>
    <t>Honda/Yamaha</t>
  </si>
  <si>
    <t>Lynette</t>
  </si>
  <si>
    <t>Wainfleet</t>
  </si>
  <si>
    <t>Standings 2015 - 85CC</t>
  </si>
  <si>
    <t>85CC</t>
  </si>
  <si>
    <t>Teagan</t>
  </si>
  <si>
    <t>Standings 2015 - 65CC</t>
  </si>
  <si>
    <t>65CC</t>
  </si>
  <si>
    <t>Bodner</t>
  </si>
  <si>
    <t>Maguire</t>
  </si>
  <si>
    <t>Clare&amp;#39;s Cycle and Sports, Churchhill Meats, State Farm Insurance, Motovan, Ken&amp;#39;s Auto Appraisals, Titan Engines, Lime Nine, Amsoil, Niagara Custom Powdercoaters, Johnny Rocket Racing, Anita Scott Designs</t>
  </si>
  <si>
    <t>Olivia</t>
  </si>
  <si>
    <t>Farkas</t>
  </si>
  <si>
    <t>Dain City, Ontario</t>
  </si>
  <si>
    <t>Cobra</t>
  </si>
  <si>
    <t>Hitchman Trailers, Farkas Racing, Grandma &amp; Grandpa, Uncle Brad, Cobra mini Cycles Canada</t>
  </si>
  <si>
    <t>Gilles</t>
  </si>
  <si>
    <t>Letourneau</t>
  </si>
  <si>
    <t>Dan Rainville Auto Sales &amp; Service, Dad</t>
  </si>
  <si>
    <t>Winfield</t>
  </si>
  <si>
    <t>Fort Erie</t>
  </si>
  <si>
    <t>All Girls Racing</t>
  </si>
  <si>
    <t>Nicholus</t>
  </si>
  <si>
    <t>Klaes</t>
  </si>
  <si>
    <t>Lockport</t>
  </si>
  <si>
    <t>Keys</t>
  </si>
  <si>
    <t>Princeton</t>
  </si>
  <si>
    <t>J&amp;R Hall, Team Vintcent</t>
  </si>
  <si>
    <t>Easton</t>
  </si>
  <si>
    <t>Ventoso</t>
  </si>
  <si>
    <t>Harley</t>
  </si>
  <si>
    <t>Whittam</t>
  </si>
  <si>
    <t>Burford, Ontario      N0E 1A0</t>
  </si>
  <si>
    <t>Cole</t>
  </si>
  <si>
    <t>Guignard</t>
  </si>
  <si>
    <t>Stevensville, Ontario</t>
  </si>
  <si>
    <t>Standings 2015 - 50CC - Shaft</t>
  </si>
  <si>
    <t>50CC - Shaft</t>
  </si>
  <si>
    <t>Brock</t>
  </si>
  <si>
    <t>Kramer</t>
  </si>
  <si>
    <t>Brayden</t>
  </si>
  <si>
    <t>Blair</t>
  </si>
  <si>
    <t>Alyssa</t>
  </si>
  <si>
    <t>Armstrong</t>
  </si>
  <si>
    <t>Standings 2015 - 50CC - Chain</t>
  </si>
  <si>
    <t>50CC - Chain</t>
  </si>
  <si>
    <t>KTM 50</t>
  </si>
  <si>
    <t>Nathen</t>
  </si>
  <si>
    <t>Tinney</t>
  </si>
  <si>
    <t>Wellandport</t>
  </si>
  <si>
    <t>Makenna</t>
  </si>
  <si>
    <t>Nicholson</t>
  </si>
  <si>
    <t>Liam</t>
  </si>
  <si>
    <t>Adrian</t>
  </si>
  <si>
    <t>Amand</t>
  </si>
  <si>
    <t>Parts Canada, Orthoflex, Burlington Cycle, Thor</t>
  </si>
  <si>
    <t>Abby</t>
  </si>
  <si>
    <t>Rosevear</t>
  </si>
  <si>
    <t>Mount Albert, Ontario</t>
  </si>
  <si>
    <t>River</t>
  </si>
  <si>
    <t>Caskey</t>
  </si>
  <si>
    <t>Lachapelle</t>
  </si>
  <si>
    <t>00</t>
  </si>
  <si>
    <t>Kody</t>
  </si>
  <si>
    <t>Ferri</t>
  </si>
  <si>
    <t>Willms</t>
  </si>
  <si>
    <t>Mack</t>
  </si>
  <si>
    <t>Jack</t>
  </si>
  <si>
    <t>Marshal</t>
  </si>
  <si>
    <t>Brunet</t>
  </si>
  <si>
    <t>JP</t>
  </si>
  <si>
    <t>Roderick</t>
  </si>
  <si>
    <t>Dana</t>
  </si>
  <si>
    <t>Brian</t>
  </si>
  <si>
    <t>Zapp</t>
  </si>
  <si>
    <t>Wilms</t>
  </si>
  <si>
    <t>Harrison</t>
  </si>
  <si>
    <t>Rickey</t>
  </si>
  <si>
    <t>Mitch</t>
  </si>
  <si>
    <t>Broadie</t>
  </si>
  <si>
    <t>Johncox</t>
  </si>
  <si>
    <t>Gillespie</t>
  </si>
  <si>
    <t>Ricky</t>
  </si>
  <si>
    <t>Labelle</t>
  </si>
  <si>
    <t>750 - Twins</t>
  </si>
  <si>
    <t xml:space="preserve">Les </t>
  </si>
  <si>
    <t>Washbon</t>
  </si>
  <si>
    <t>Harold</t>
  </si>
  <si>
    <t>Bennett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</si>
</sst>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" fillId="0" borderId="3">
      <alignment horizontal="center"/>
      <protection/>
    </xf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7" applyNumberFormat="0" applyFill="0" applyAlignment="0" applyProtection="0"/>
    <xf numFmtId="0" fontId="32" fillId="31" borderId="0" applyNumberFormat="0" applyBorder="0" applyAlignment="0" applyProtection="0"/>
    <xf numFmtId="0" fontId="0" fillId="32" borderId="8" applyNumberFormat="0" applyFont="0" applyAlignment="0" applyProtection="0"/>
    <xf numFmtId="0" fontId="33" fillId="27" borderId="9" applyNumberFormat="0" applyAlignment="0" applyProtection="0"/>
    <xf numFmtId="9" fontId="0" fillId="0" borderId="0" applyFont="0" applyFill="0" applyBorder="0" applyAlignment="0" applyProtection="0"/>
    <xf numFmtId="0" fontId="0" fillId="0" borderId="3">
      <alignment horizontal="center"/>
      <protection/>
    </xf>
    <xf numFmtId="0" fontId="0" fillId="33" borderId="3">
      <alignment horizontal="center"/>
      <protection/>
    </xf>
    <xf numFmtId="0" fontId="2" fillId="34" borderId="0">
      <alignment horizontal="center"/>
      <protection/>
    </xf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3" xfId="48">
      <alignment horizontal="center"/>
      <protection/>
    </xf>
    <xf numFmtId="0" fontId="0" fillId="0" borderId="3" xfId="59">
      <alignment horizontal="center"/>
      <protection/>
    </xf>
    <xf numFmtId="0" fontId="0" fillId="33" borderId="3" xfId="60">
      <alignment horizontal="center"/>
      <protection/>
    </xf>
    <xf numFmtId="0" fontId="0" fillId="0" borderId="3" xfId="0" applyBorder="1" applyAlignment="1">
      <alignment/>
    </xf>
    <xf numFmtId="0" fontId="0" fillId="0" borderId="0" xfId="59" applyBorder="1">
      <alignment horizontal="center"/>
      <protection/>
    </xf>
    <xf numFmtId="0" fontId="0" fillId="0" borderId="3" xfId="59" applyBorder="1">
      <alignment horizontal="center"/>
      <protection/>
    </xf>
    <xf numFmtId="0" fontId="2" fillId="0" borderId="3" xfId="48" applyBorder="1">
      <alignment horizontal="center"/>
      <protection/>
    </xf>
    <xf numFmtId="0" fontId="0" fillId="0" borderId="0" xfId="0" applyBorder="1" applyAlignment="1">
      <alignment/>
    </xf>
    <xf numFmtId="0" fontId="3" fillId="35" borderId="3" xfId="59" applyFont="1" applyFill="1">
      <alignment horizontal="center"/>
      <protection/>
    </xf>
    <xf numFmtId="0" fontId="3" fillId="35" borderId="3" xfId="59" applyFont="1" applyFill="1" applyBorder="1">
      <alignment horizontal="center"/>
      <protection/>
    </xf>
    <xf numFmtId="0" fontId="0" fillId="33" borderId="3" xfId="60" applyFont="1">
      <alignment horizontal="center"/>
      <protection/>
    </xf>
    <xf numFmtId="0" fontId="0" fillId="0" borderId="3" xfId="59" applyFont="1">
      <alignment horizontal="center"/>
      <protection/>
    </xf>
    <xf numFmtId="0" fontId="0" fillId="0" borderId="3" xfId="59" applyFont="1" quotePrefix="1">
      <alignment horizontal="center"/>
      <protection/>
    </xf>
    <xf numFmtId="0" fontId="0" fillId="0" borderId="11" xfId="60" applyFont="1" applyFill="1" applyBorder="1">
      <alignment horizontal="center"/>
      <protection/>
    </xf>
    <xf numFmtId="0" fontId="0" fillId="0" borderId="12" xfId="60" applyFill="1" applyBorder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35" borderId="12" xfId="60" applyFont="1" applyFill="1" applyBorder="1">
      <alignment horizontal="center"/>
      <protection/>
    </xf>
    <xf numFmtId="0" fontId="3" fillId="35" borderId="12" xfId="0" applyFont="1" applyFill="1" applyBorder="1" applyAlignment="1">
      <alignment horizontal="center"/>
    </xf>
    <xf numFmtId="0" fontId="3" fillId="35" borderId="11" xfId="60" applyFont="1" applyFill="1" applyBorder="1">
      <alignment horizontal="center"/>
      <protection/>
    </xf>
    <xf numFmtId="0" fontId="2" fillId="0" borderId="3" xfId="48">
      <alignment horizontal="center"/>
      <protection/>
    </xf>
    <xf numFmtId="0" fontId="2" fillId="34" borderId="0" xfId="6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s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ointPos" xfId="59"/>
    <cellStyle name="PositionStyle" xfId="60"/>
    <cellStyle name="standing_title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6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12.421875" style="0" customWidth="1"/>
    <col min="2" max="2" width="8.57421875" style="0" customWidth="1"/>
    <col min="3" max="3" width="16.8515625" style="0" customWidth="1"/>
    <col min="4" max="5" width="18.28125" style="0" customWidth="1"/>
    <col min="6" max="6" width="15.57421875" style="0" customWidth="1"/>
    <col min="25" max="25" width="22.28125" style="0" customWidth="1"/>
    <col min="27" max="27" width="54.140625" style="0" customWidth="1"/>
  </cols>
  <sheetData>
    <row r="2" spans="2:13" ht="15.75">
      <c r="B2" s="23" t="s">
        <v>307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4" spans="1:27" ht="15.7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2" t="str">
        <f>"May 30"</f>
        <v>May 30</v>
      </c>
      <c r="H4" s="22"/>
      <c r="I4" s="22" t="str">
        <f>"June 6"</f>
        <v>June 6</v>
      </c>
      <c r="J4" s="22"/>
      <c r="K4" s="22" t="str">
        <f>"June 13"</f>
        <v>June 13</v>
      </c>
      <c r="L4" s="22"/>
      <c r="M4" s="22" t="str">
        <f>"June 20"</f>
        <v>June 20</v>
      </c>
      <c r="N4" s="22"/>
      <c r="O4" s="22" t="str">
        <f>"June 27"</f>
        <v>June 27</v>
      </c>
      <c r="P4" s="22"/>
      <c r="Q4" s="22" t="str">
        <f>"July 4"</f>
        <v>July 4</v>
      </c>
      <c r="R4" s="22"/>
      <c r="S4" s="22" t="str">
        <f>"July 11"</f>
        <v>July 11</v>
      </c>
      <c r="T4" s="22"/>
      <c r="U4" s="22" t="str">
        <f>"July 25"</f>
        <v>July 25</v>
      </c>
      <c r="V4" s="22"/>
      <c r="W4" s="22" t="str">
        <f>"Sept 26"</f>
        <v>Sept 26</v>
      </c>
      <c r="X4" s="22"/>
      <c r="Y4" s="1" t="s">
        <v>8</v>
      </c>
      <c r="Z4" s="1" t="s">
        <v>9</v>
      </c>
      <c r="AA4" s="1" t="s">
        <v>10</v>
      </c>
    </row>
    <row r="5" spans="7:24" ht="12.75">
      <c r="G5" s="2" t="s">
        <v>6</v>
      </c>
      <c r="H5" s="2" t="s">
        <v>7</v>
      </c>
      <c r="I5" s="2" t="s">
        <v>6</v>
      </c>
      <c r="J5" s="2" t="s">
        <v>7</v>
      </c>
      <c r="K5" s="2" t="s">
        <v>6</v>
      </c>
      <c r="L5" s="2" t="s">
        <v>7</v>
      </c>
      <c r="M5" s="2" t="s">
        <v>6</v>
      </c>
      <c r="N5" s="2" t="s">
        <v>7</v>
      </c>
      <c r="O5" s="2" t="s">
        <v>6</v>
      </c>
      <c r="P5" s="2" t="s">
        <v>7</v>
      </c>
      <c r="Q5" s="2" t="s">
        <v>6</v>
      </c>
      <c r="R5" s="2" t="s">
        <v>7</v>
      </c>
      <c r="S5" s="2" t="s">
        <v>6</v>
      </c>
      <c r="T5" s="2" t="s">
        <v>7</v>
      </c>
      <c r="U5" s="2" t="s">
        <v>6</v>
      </c>
      <c r="V5" s="2" t="s">
        <v>7</v>
      </c>
      <c r="W5" s="2" t="s">
        <v>6</v>
      </c>
      <c r="X5" s="2" t="s">
        <v>7</v>
      </c>
    </row>
    <row r="6" spans="1:27" ht="12.75">
      <c r="A6" s="9">
        <v>1</v>
      </c>
      <c r="B6" s="9">
        <v>55</v>
      </c>
      <c r="C6" s="9" t="s">
        <v>308</v>
      </c>
      <c r="D6" s="9" t="s">
        <v>43</v>
      </c>
      <c r="E6" s="9" t="s">
        <v>294</v>
      </c>
      <c r="F6" s="9">
        <f aca="true" t="shared" si="0" ref="F6:F16">H6+J6+L6+N6+P6+R6+T6+V6+X6</f>
        <v>127</v>
      </c>
      <c r="G6" s="3"/>
      <c r="H6" s="2">
        <f aca="true" t="shared" si="1" ref="H6:H16">IF($G6=1,23,IF($G6=2,20,IF($G6=3,18,IF($G6=4,16,IF($G6=5,14,IF($G6=6,12,IF($G6=7,11,IF($G6=8,10,0))))))))+IF($G6=9,9,IF($G6=10,8,IF($G6=11,6,IF($G6=12,5,IF($G6=13,4,IF($G6=14,3,IF($G6=15,2,0)))))))+IF($G6=16,1,IF($G6=17,0,0))</f>
        <v>0</v>
      </c>
      <c r="I6" s="3">
        <v>3</v>
      </c>
      <c r="J6" s="2">
        <f aca="true" t="shared" si="2" ref="J6:J16">IF($I6=1,23,IF($I6=2,20,IF($I6=3,18,IF($I6=4,16,IF($I6=5,14,IF($I6=6,12,IF($I6=7,11,IF($I6=8,10,0))))))))+IF($I6=9,9,IF($I6=10,8,IF($I6=11,6,IF($I6=12,5,IF($I6=13,4,IF($I6=14,3,IF($I6=15,2,0)))))))+IF($I6=16,1,IF($I6=17,0,0))</f>
        <v>18</v>
      </c>
      <c r="K6" s="3">
        <v>1</v>
      </c>
      <c r="L6" s="2">
        <f aca="true" t="shared" si="3" ref="L6:L16">IF($K6=1,23,IF($K6=2,20,IF($K6=3,18,IF($K6=4,16,IF($K6=5,14,IF($K6=6,12,IF($K6=7,11,IF($K6=8,10,0))))))))+IF($K6=9,9,IF($K6=10,8,IF($K6=11,6,IF($K6=12,5,IF($K6=13,4,IF($K6=14,3,IF($K6=15,2,0)))))))+IF($K6=16,1,IF($K6=17,0,0))</f>
        <v>23</v>
      </c>
      <c r="M6" s="3">
        <v>2</v>
      </c>
      <c r="N6" s="2">
        <f aca="true" t="shared" si="4" ref="N6:N16">IF($M6=1,23,IF($M6=2,20,IF($M6=3,18,IF($M6=4,16,IF($M6=5,14,IF($M6=6,12,IF($M6=7,11,IF($M6=8,10,0))))))))+IF($M6=9,9,IF($M6=10,8,IF($M6=11,6,IF($M6=12,5,IF($M6=13,4,IF($M6=14,3,IF($M6=15,2,0)))))))+IF($M6=16,1,IF($M6=17,0,0))</f>
        <v>20</v>
      </c>
      <c r="O6" s="3"/>
      <c r="P6" s="2">
        <f aca="true" t="shared" si="5" ref="P6:P16">IF($O6=1,23,IF($O6=2,20,IF($O6=3,18,IF($O6=4,16,IF($O6=5,14,IF($O6=6,12,IF($O6=7,11,IF($O6=8,10,0))))))))+IF($O6=9,9,IF($O6=10,8,IF($O6=11,6,IF($O6=12,5,IF($O6=13,4,IF($O6=14,3,IF($O6=15,2,0)))))))+IF($O6=16,1,IF($O6=17,0,0))</f>
        <v>0</v>
      </c>
      <c r="Q6" s="3">
        <v>2</v>
      </c>
      <c r="R6" s="2">
        <f aca="true" t="shared" si="6" ref="R6:R16">IF($Q6=1,23,IF($Q6=2,20,IF($Q6=3,18,IF($Q6=4,16,IF($Q6=5,14,IF($Q6=6,12,IF($Q6=7,11,IF($Q6=8,10,0))))))))+IF($Q6=9,9,IF($Q6=10,8,IF($Q6=11,6,IF($Q6=12,5,IF($Q6=13,4,IF($Q6=14,3,IF($Q6=15,2,0)))))))+IF($Q6=16,1,IF($Q6=17,0,0))</f>
        <v>20</v>
      </c>
      <c r="S6" s="3">
        <v>1</v>
      </c>
      <c r="T6" s="2">
        <f aca="true" t="shared" si="7" ref="T6:T16">IF($S6=1,23,IF($S6=2,20,IF($S6=3,18,IF($S6=4,16,IF($S6=5,14,IF($S6=6,12,IF($S6=7,11,IF($S6=8,10,0))))))))+IF($S6=9,9,IF($S6=10,8,IF($S6=11,6,IF($S6=12,5,IF($S6=13,4,IF($S6=14,3,IF($S6=15,2,0)))))))+IF($S6=16,1,IF($S6=17,0,0))</f>
        <v>23</v>
      </c>
      <c r="U6" s="3">
        <v>1</v>
      </c>
      <c r="V6" s="2">
        <v>23</v>
      </c>
      <c r="W6" s="3"/>
      <c r="X6" s="2"/>
      <c r="Y6" s="2" t="s">
        <v>295</v>
      </c>
      <c r="Z6" s="2" t="s">
        <v>62</v>
      </c>
      <c r="AA6" s="2"/>
    </row>
    <row r="7" spans="1:27" ht="12.75">
      <c r="A7" s="9">
        <v>2</v>
      </c>
      <c r="B7" s="9">
        <v>299</v>
      </c>
      <c r="C7" s="9" t="s">
        <v>308</v>
      </c>
      <c r="D7" s="9" t="s">
        <v>296</v>
      </c>
      <c r="E7" s="9" t="s">
        <v>297</v>
      </c>
      <c r="F7" s="9">
        <f t="shared" si="0"/>
        <v>120</v>
      </c>
      <c r="G7" s="3"/>
      <c r="H7" s="2">
        <f t="shared" si="1"/>
        <v>0</v>
      </c>
      <c r="I7" s="3">
        <v>5</v>
      </c>
      <c r="J7" s="2">
        <f t="shared" si="2"/>
        <v>14</v>
      </c>
      <c r="K7" s="3">
        <v>2</v>
      </c>
      <c r="L7" s="2">
        <f t="shared" si="3"/>
        <v>20</v>
      </c>
      <c r="M7" s="3">
        <v>1</v>
      </c>
      <c r="N7" s="2">
        <f t="shared" si="4"/>
        <v>23</v>
      </c>
      <c r="O7" s="3"/>
      <c r="P7" s="2">
        <f t="shared" si="5"/>
        <v>0</v>
      </c>
      <c r="Q7" s="3">
        <v>1</v>
      </c>
      <c r="R7" s="2">
        <f t="shared" si="6"/>
        <v>23</v>
      </c>
      <c r="S7" s="3">
        <v>2</v>
      </c>
      <c r="T7" s="2">
        <f t="shared" si="7"/>
        <v>20</v>
      </c>
      <c r="U7" s="3">
        <v>2</v>
      </c>
      <c r="V7" s="2">
        <v>20</v>
      </c>
      <c r="W7" s="3"/>
      <c r="X7" s="2"/>
      <c r="Y7" s="2" t="s">
        <v>298</v>
      </c>
      <c r="Z7" s="2"/>
      <c r="AA7" s="2"/>
    </row>
    <row r="8" spans="1:27" ht="12.75">
      <c r="A8" s="9">
        <v>3</v>
      </c>
      <c r="B8" s="9">
        <v>413</v>
      </c>
      <c r="C8" s="9" t="s">
        <v>308</v>
      </c>
      <c r="D8" s="9" t="s">
        <v>301</v>
      </c>
      <c r="E8" s="9" t="s">
        <v>302</v>
      </c>
      <c r="F8" s="9">
        <f t="shared" si="0"/>
        <v>52</v>
      </c>
      <c r="G8" s="3"/>
      <c r="H8" s="2">
        <f t="shared" si="1"/>
        <v>0</v>
      </c>
      <c r="I8" s="3"/>
      <c r="J8" s="2">
        <f t="shared" si="2"/>
        <v>0</v>
      </c>
      <c r="K8" s="3">
        <v>3</v>
      </c>
      <c r="L8" s="2">
        <f t="shared" si="3"/>
        <v>18</v>
      </c>
      <c r="M8" s="3"/>
      <c r="N8" s="2">
        <f t="shared" si="4"/>
        <v>0</v>
      </c>
      <c r="O8" s="3"/>
      <c r="P8" s="2">
        <f t="shared" si="5"/>
        <v>0</v>
      </c>
      <c r="Q8" s="3">
        <v>3</v>
      </c>
      <c r="R8" s="2">
        <f t="shared" si="6"/>
        <v>18</v>
      </c>
      <c r="S8" s="3">
        <v>4</v>
      </c>
      <c r="T8" s="2">
        <f t="shared" si="7"/>
        <v>16</v>
      </c>
      <c r="U8" s="3"/>
      <c r="V8" s="2">
        <f>IF($W8=1,23,IF($W8=2,20,IF($W8=3,18,IF($W8=4,16,IF($W8=5,14,IF($W8=6,12,IF($W8=7,11,IF($W8=8,10,0))))))))+IF($W8=9,9,IF($W8=10,8,IF($W8=11,6,IF($W8=12,5,IF($W8=13,4,IF($W8=14,3,IF($W8=15,2,0)))))))+IF($W8=16,1,IF($W8=17,0,0))</f>
        <v>0</v>
      </c>
      <c r="W8" s="3"/>
      <c r="X8" s="2"/>
      <c r="Y8" s="2" t="s">
        <v>77</v>
      </c>
      <c r="Z8" s="2"/>
      <c r="AA8" s="2"/>
    </row>
    <row r="9" spans="1:27" ht="12.75">
      <c r="A9" s="2">
        <v>4</v>
      </c>
      <c r="B9" s="2">
        <v>51</v>
      </c>
      <c r="C9" s="2" t="s">
        <v>308</v>
      </c>
      <c r="D9" s="2" t="s">
        <v>310</v>
      </c>
      <c r="E9" s="2" t="s">
        <v>311</v>
      </c>
      <c r="F9" s="2">
        <f t="shared" si="0"/>
        <v>36</v>
      </c>
      <c r="G9" s="3"/>
      <c r="H9" s="2">
        <f t="shared" si="1"/>
        <v>0</v>
      </c>
      <c r="I9" s="3"/>
      <c r="J9" s="2">
        <f t="shared" si="2"/>
        <v>0</v>
      </c>
      <c r="K9" s="3"/>
      <c r="L9" s="2">
        <f t="shared" si="3"/>
        <v>0</v>
      </c>
      <c r="M9" s="3"/>
      <c r="N9" s="2">
        <f t="shared" si="4"/>
        <v>0</v>
      </c>
      <c r="O9" s="3"/>
      <c r="P9" s="2">
        <f t="shared" si="5"/>
        <v>0</v>
      </c>
      <c r="Q9" s="3"/>
      <c r="R9" s="2">
        <f t="shared" si="6"/>
        <v>0</v>
      </c>
      <c r="S9" s="3">
        <v>3</v>
      </c>
      <c r="T9" s="2">
        <f t="shared" si="7"/>
        <v>18</v>
      </c>
      <c r="U9" s="3">
        <v>3</v>
      </c>
      <c r="V9" s="2">
        <v>18</v>
      </c>
      <c r="W9" s="3"/>
      <c r="X9" s="2"/>
      <c r="Y9" s="2" t="s">
        <v>312</v>
      </c>
      <c r="Z9" s="2" t="s">
        <v>53</v>
      </c>
      <c r="AA9" s="2"/>
    </row>
    <row r="10" spans="1:27" ht="12.75">
      <c r="A10" s="2">
        <v>5</v>
      </c>
      <c r="B10" s="2">
        <v>90</v>
      </c>
      <c r="C10" s="2" t="s">
        <v>308</v>
      </c>
      <c r="D10" s="2" t="s">
        <v>291</v>
      </c>
      <c r="E10" s="2" t="s">
        <v>292</v>
      </c>
      <c r="F10" s="2">
        <f t="shared" si="0"/>
        <v>23</v>
      </c>
      <c r="G10" s="3"/>
      <c r="H10" s="2">
        <f t="shared" si="1"/>
        <v>0</v>
      </c>
      <c r="I10" s="3">
        <v>1</v>
      </c>
      <c r="J10" s="2">
        <f t="shared" si="2"/>
        <v>23</v>
      </c>
      <c r="K10" s="3"/>
      <c r="L10" s="2">
        <f t="shared" si="3"/>
        <v>0</v>
      </c>
      <c r="M10" s="3"/>
      <c r="N10" s="2">
        <f t="shared" si="4"/>
        <v>0</v>
      </c>
      <c r="O10" s="3"/>
      <c r="P10" s="2">
        <f t="shared" si="5"/>
        <v>0</v>
      </c>
      <c r="Q10" s="3"/>
      <c r="R10" s="2">
        <f t="shared" si="6"/>
        <v>0</v>
      </c>
      <c r="S10" s="3"/>
      <c r="T10" s="2">
        <f t="shared" si="7"/>
        <v>0</v>
      </c>
      <c r="U10" s="3"/>
      <c r="V10" s="2">
        <f>IF($W10=1,23,IF($W10=2,20,IF($W10=3,18,IF($W10=4,16,IF($W10=5,14,IF($W10=6,12,IF($W10=7,11,IF($W10=8,10,0))))))))+IF($W10=9,9,IF($W10=10,8,IF($W10=11,6,IF($W10=12,5,IF($W10=13,4,IF($W10=14,3,IF($W10=15,2,0)))))))+IF($W10=16,1,IF($W10=17,0,0))</f>
        <v>0</v>
      </c>
      <c r="W10" s="3"/>
      <c r="X10" s="2"/>
      <c r="Y10" s="2" t="s">
        <v>293</v>
      </c>
      <c r="Z10" s="2" t="s">
        <v>62</v>
      </c>
      <c r="AA10" s="2"/>
    </row>
    <row r="11" spans="1:27" ht="12.75">
      <c r="A11" s="2">
        <v>6</v>
      </c>
      <c r="B11" s="2">
        <v>94</v>
      </c>
      <c r="C11" s="2" t="s">
        <v>308</v>
      </c>
      <c r="D11" s="2" t="s">
        <v>316</v>
      </c>
      <c r="E11" s="2" t="s">
        <v>317</v>
      </c>
      <c r="F11" s="2">
        <f t="shared" si="0"/>
        <v>20</v>
      </c>
      <c r="G11" s="3"/>
      <c r="H11" s="2">
        <f t="shared" si="1"/>
        <v>0</v>
      </c>
      <c r="I11" s="3">
        <v>2</v>
      </c>
      <c r="J11" s="2">
        <f t="shared" si="2"/>
        <v>20</v>
      </c>
      <c r="K11" s="3"/>
      <c r="L11" s="2">
        <f t="shared" si="3"/>
        <v>0</v>
      </c>
      <c r="M11" s="3"/>
      <c r="N11" s="2">
        <f t="shared" si="4"/>
        <v>0</v>
      </c>
      <c r="O11" s="3"/>
      <c r="P11" s="2">
        <f t="shared" si="5"/>
        <v>0</v>
      </c>
      <c r="Q11" s="3"/>
      <c r="R11" s="2">
        <f t="shared" si="6"/>
        <v>0</v>
      </c>
      <c r="S11" s="3"/>
      <c r="T11" s="2">
        <f t="shared" si="7"/>
        <v>0</v>
      </c>
      <c r="U11" s="3"/>
      <c r="V11" s="2">
        <f>IF($W11=1,23,IF($W11=2,20,IF($W11=3,18,IF($W11=4,16,IF($W11=5,14,IF($W11=6,12,IF($W11=7,11,IF($W11=8,10,0))))))))+IF($W11=9,9,IF($W11=10,8,IF($W11=11,6,IF($W11=12,5,IF($W11=13,4,IF($W11=14,3,IF($W11=15,2,0)))))))+IF($W11=16,1,IF($W11=17,0,0))</f>
        <v>0</v>
      </c>
      <c r="W11" s="3"/>
      <c r="X11" s="2"/>
      <c r="Y11" s="2"/>
      <c r="Z11" s="2"/>
      <c r="AA11" s="2" t="s">
        <v>318</v>
      </c>
    </row>
    <row r="12" spans="1:27" ht="12.75">
      <c r="A12" s="2">
        <v>7</v>
      </c>
      <c r="B12" s="2">
        <v>21</v>
      </c>
      <c r="C12" s="2" t="s">
        <v>308</v>
      </c>
      <c r="D12" s="2" t="s">
        <v>313</v>
      </c>
      <c r="E12" s="2" t="s">
        <v>314</v>
      </c>
      <c r="F12" s="2">
        <f t="shared" si="0"/>
        <v>16</v>
      </c>
      <c r="G12" s="3"/>
      <c r="H12" s="2">
        <f t="shared" si="1"/>
        <v>0</v>
      </c>
      <c r="I12" s="3">
        <v>4</v>
      </c>
      <c r="J12" s="2">
        <f t="shared" si="2"/>
        <v>16</v>
      </c>
      <c r="K12" s="3"/>
      <c r="L12" s="2">
        <f t="shared" si="3"/>
        <v>0</v>
      </c>
      <c r="M12" s="3"/>
      <c r="N12" s="2">
        <f t="shared" si="4"/>
        <v>0</v>
      </c>
      <c r="O12" s="3"/>
      <c r="P12" s="2">
        <f t="shared" si="5"/>
        <v>0</v>
      </c>
      <c r="Q12" s="3"/>
      <c r="R12" s="2">
        <f t="shared" si="6"/>
        <v>0</v>
      </c>
      <c r="S12" s="3"/>
      <c r="T12" s="2">
        <f t="shared" si="7"/>
        <v>0</v>
      </c>
      <c r="U12" s="3"/>
      <c r="V12" s="2">
        <f>IF($W12=1,23,IF($W12=2,20,IF($W12=3,18,IF($W12=4,16,IF($W12=5,14,IF($W12=6,12,IF($W12=7,11,IF($W12=8,10,0))))))))+IF($W12=9,9,IF($W12=10,8,IF($W12=11,6,IF($W12=12,5,IF($W12=13,4,IF($W12=14,3,IF($W12=15,2,0)))))))+IF($W12=16,1,IF($W12=17,0,0))</f>
        <v>0</v>
      </c>
      <c r="W12" s="3"/>
      <c r="X12" s="2"/>
      <c r="Y12" s="2"/>
      <c r="Z12" s="2" t="s">
        <v>62</v>
      </c>
      <c r="AA12" s="2"/>
    </row>
    <row r="13" spans="1:27" ht="12.75">
      <c r="A13" s="2">
        <v>8</v>
      </c>
      <c r="B13" s="2">
        <v>18</v>
      </c>
      <c r="C13" s="2" t="s">
        <v>308</v>
      </c>
      <c r="D13" s="2" t="s">
        <v>319</v>
      </c>
      <c r="E13" s="2" t="s">
        <v>320</v>
      </c>
      <c r="F13" s="2">
        <f t="shared" si="0"/>
        <v>16</v>
      </c>
      <c r="G13" s="3"/>
      <c r="H13" s="2">
        <f t="shared" si="1"/>
        <v>0</v>
      </c>
      <c r="I13" s="3"/>
      <c r="J13" s="2">
        <f t="shared" si="2"/>
        <v>0</v>
      </c>
      <c r="K13" s="3"/>
      <c r="L13" s="2">
        <f t="shared" si="3"/>
        <v>0</v>
      </c>
      <c r="M13" s="3"/>
      <c r="N13" s="2">
        <f t="shared" si="4"/>
        <v>0</v>
      </c>
      <c r="O13" s="3"/>
      <c r="P13" s="2">
        <f t="shared" si="5"/>
        <v>0</v>
      </c>
      <c r="Q13" s="3"/>
      <c r="R13" s="2">
        <f t="shared" si="6"/>
        <v>0</v>
      </c>
      <c r="S13" s="3"/>
      <c r="T13" s="2">
        <f t="shared" si="7"/>
        <v>0</v>
      </c>
      <c r="U13" s="3">
        <v>4</v>
      </c>
      <c r="V13" s="2">
        <v>16</v>
      </c>
      <c r="W13" s="3"/>
      <c r="X13" s="2"/>
      <c r="Y13" s="2" t="s">
        <v>321</v>
      </c>
      <c r="Z13" s="2"/>
      <c r="AA13" s="2"/>
    </row>
    <row r="14" spans="1:27" ht="12.75">
      <c r="A14" s="2">
        <v>9</v>
      </c>
      <c r="B14" s="2">
        <v>100</v>
      </c>
      <c r="C14" s="2" t="s">
        <v>308</v>
      </c>
      <c r="D14" s="2" t="s">
        <v>274</v>
      </c>
      <c r="E14" s="2" t="s">
        <v>275</v>
      </c>
      <c r="F14" s="2">
        <f t="shared" si="0"/>
        <v>12</v>
      </c>
      <c r="G14" s="3"/>
      <c r="H14" s="2">
        <f t="shared" si="1"/>
        <v>0</v>
      </c>
      <c r="I14" s="3">
        <v>6</v>
      </c>
      <c r="J14" s="2">
        <f t="shared" si="2"/>
        <v>12</v>
      </c>
      <c r="K14" s="3"/>
      <c r="L14" s="2">
        <f t="shared" si="3"/>
        <v>0</v>
      </c>
      <c r="M14" s="3"/>
      <c r="N14" s="2">
        <f t="shared" si="4"/>
        <v>0</v>
      </c>
      <c r="O14" s="3"/>
      <c r="P14" s="2">
        <f t="shared" si="5"/>
        <v>0</v>
      </c>
      <c r="Q14" s="3"/>
      <c r="R14" s="2">
        <f t="shared" si="6"/>
        <v>0</v>
      </c>
      <c r="S14" s="3"/>
      <c r="T14" s="2">
        <f t="shared" si="7"/>
        <v>0</v>
      </c>
      <c r="U14" s="3"/>
      <c r="V14" s="2">
        <f>IF($W14=1,23,IF($W14=2,20,IF($W14=3,18,IF($W14=4,16,IF($W14=5,14,IF($W14=6,12,IF($W14=7,11,IF($W14=8,10,0))))))))+IF($W14=9,9,IF($W14=10,8,IF($W14=11,6,IF($W14=12,5,IF($W14=13,4,IF($W14=14,3,IF($W14=15,2,0)))))))+IF($W14=16,1,IF($W14=17,0,0))</f>
        <v>0</v>
      </c>
      <c r="W14" s="3"/>
      <c r="X14" s="2"/>
      <c r="Y14" s="2" t="s">
        <v>276</v>
      </c>
      <c r="Z14" s="2" t="s">
        <v>309</v>
      </c>
      <c r="AA14" s="2" t="s">
        <v>278</v>
      </c>
    </row>
    <row r="15" spans="1:27" ht="12.75">
      <c r="A15" s="2">
        <v>10</v>
      </c>
      <c r="B15" s="2">
        <v>6</v>
      </c>
      <c r="C15" s="2" t="s">
        <v>308</v>
      </c>
      <c r="D15" s="2" t="s">
        <v>315</v>
      </c>
      <c r="E15" s="2" t="s">
        <v>306</v>
      </c>
      <c r="F15" s="2">
        <f t="shared" si="0"/>
        <v>11</v>
      </c>
      <c r="G15" s="3"/>
      <c r="H15" s="2">
        <f t="shared" si="1"/>
        <v>0</v>
      </c>
      <c r="I15" s="3">
        <v>7</v>
      </c>
      <c r="J15" s="2">
        <f t="shared" si="2"/>
        <v>11</v>
      </c>
      <c r="K15" s="3"/>
      <c r="L15" s="2">
        <f t="shared" si="3"/>
        <v>0</v>
      </c>
      <c r="M15" s="3"/>
      <c r="N15" s="2">
        <f t="shared" si="4"/>
        <v>0</v>
      </c>
      <c r="O15" s="3"/>
      <c r="P15" s="2">
        <f t="shared" si="5"/>
        <v>0</v>
      </c>
      <c r="Q15" s="3"/>
      <c r="R15" s="2">
        <f t="shared" si="6"/>
        <v>0</v>
      </c>
      <c r="S15" s="3"/>
      <c r="T15" s="2">
        <f t="shared" si="7"/>
        <v>0</v>
      </c>
      <c r="U15" s="3"/>
      <c r="V15" s="2">
        <f>IF($W15=1,23,IF($W15=2,20,IF($W15=3,18,IF($W15=4,16,IF($W15=5,14,IF($W15=6,12,IF($W15=7,11,IF($W15=8,10,0))))))))+IF($W15=9,9,IF($W15=10,8,IF($W15=11,6,IF($W15=12,5,IF($W15=13,4,IF($W15=14,3,IF($W15=15,2,0)))))))+IF($W15=16,1,IF($W15=17,0,0))</f>
        <v>0</v>
      </c>
      <c r="W15" s="3"/>
      <c r="X15" s="2"/>
      <c r="Y15" s="2"/>
      <c r="Z15" s="2" t="s">
        <v>62</v>
      </c>
      <c r="AA15" s="2"/>
    </row>
    <row r="16" spans="1:27" ht="12.75">
      <c r="A16" s="2">
        <v>11</v>
      </c>
      <c r="B16" s="2">
        <v>4</v>
      </c>
      <c r="C16" s="2" t="s">
        <v>308</v>
      </c>
      <c r="D16" s="2" t="s">
        <v>305</v>
      </c>
      <c r="E16" s="2" t="s">
        <v>306</v>
      </c>
      <c r="F16" s="2">
        <f t="shared" si="0"/>
        <v>10</v>
      </c>
      <c r="G16" s="3"/>
      <c r="H16" s="2">
        <f t="shared" si="1"/>
        <v>0</v>
      </c>
      <c r="I16" s="3">
        <v>8</v>
      </c>
      <c r="J16" s="2">
        <f t="shared" si="2"/>
        <v>10</v>
      </c>
      <c r="K16" s="3"/>
      <c r="L16" s="2">
        <f t="shared" si="3"/>
        <v>0</v>
      </c>
      <c r="M16" s="3"/>
      <c r="N16" s="2">
        <f t="shared" si="4"/>
        <v>0</v>
      </c>
      <c r="O16" s="3"/>
      <c r="P16" s="2">
        <f t="shared" si="5"/>
        <v>0</v>
      </c>
      <c r="Q16" s="3"/>
      <c r="R16" s="2">
        <f t="shared" si="6"/>
        <v>0</v>
      </c>
      <c r="S16" s="3"/>
      <c r="T16" s="2">
        <f t="shared" si="7"/>
        <v>0</v>
      </c>
      <c r="U16" s="3"/>
      <c r="V16" s="2">
        <f>IF($W16=1,23,IF($W16=2,20,IF($W16=3,18,IF($W16=4,16,IF($W16=5,14,IF($W16=6,12,IF($W16=7,11,IF($W16=8,10,0))))))))+IF($W16=9,9,IF($W16=10,8,IF($W16=11,6,IF($W16=12,5,IF($W16=13,4,IF($W16=14,3,IF($W16=15,2,0)))))))+IF($W16=16,1,IF($W16=17,0,0))</f>
        <v>0</v>
      </c>
      <c r="W16" s="3"/>
      <c r="X16" s="2"/>
      <c r="Y16" s="2"/>
      <c r="Z16" s="2" t="s">
        <v>62</v>
      </c>
      <c r="AA16" s="2"/>
    </row>
  </sheetData>
  <sheetProtection/>
  <mergeCells count="10">
    <mergeCell ref="B2:M2"/>
    <mergeCell ref="G4:H4"/>
    <mergeCell ref="I4:J4"/>
    <mergeCell ref="K4:L4"/>
    <mergeCell ref="M4:N4"/>
    <mergeCell ref="W4:X4"/>
    <mergeCell ref="O4:P4"/>
    <mergeCell ref="Q4:R4"/>
    <mergeCell ref="S4:T4"/>
    <mergeCell ref="U4:V4"/>
  </mergeCells>
  <printOptions/>
  <pageMargins left="0.75" right="0.75" top="1" bottom="1" header="0.5" footer="0.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A27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12.421875" style="0" customWidth="1"/>
    <col min="2" max="2" width="8.57421875" style="0" customWidth="1"/>
    <col min="3" max="3" width="16.8515625" style="0" customWidth="1"/>
    <col min="4" max="5" width="18.28125" style="0" customWidth="1"/>
    <col min="6" max="6" width="15.57421875" style="0" customWidth="1"/>
    <col min="25" max="25" width="22.28125" style="0" customWidth="1"/>
    <col min="27" max="27" width="54.140625" style="0" customWidth="1"/>
  </cols>
  <sheetData>
    <row r="2" spans="2:13" ht="15.75">
      <c r="B2" s="23" t="s">
        <v>133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4" spans="1:27" ht="15.7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2" t="str">
        <f>"May 30"</f>
        <v>May 30</v>
      </c>
      <c r="H4" s="22"/>
      <c r="I4" s="22" t="str">
        <f>"June 6"</f>
        <v>June 6</v>
      </c>
      <c r="J4" s="22"/>
      <c r="K4" s="22" t="str">
        <f>"June 13"</f>
        <v>June 13</v>
      </c>
      <c r="L4" s="22"/>
      <c r="M4" s="22" t="str">
        <f>"June 20"</f>
        <v>June 20</v>
      </c>
      <c r="N4" s="22"/>
      <c r="O4" s="22" t="str">
        <f>"June 27"</f>
        <v>June 27</v>
      </c>
      <c r="P4" s="22"/>
      <c r="Q4" s="22" t="str">
        <f>"July 4"</f>
        <v>July 4</v>
      </c>
      <c r="R4" s="22"/>
      <c r="S4" s="22" t="str">
        <f>"July 11"</f>
        <v>July 11</v>
      </c>
      <c r="T4" s="22"/>
      <c r="U4" s="22" t="str">
        <f>"July 25"</f>
        <v>July 25</v>
      </c>
      <c r="V4" s="22"/>
      <c r="W4" s="22" t="str">
        <f>"Sept 26"</f>
        <v>Sept 26</v>
      </c>
      <c r="X4" s="22"/>
      <c r="Y4" s="1" t="s">
        <v>8</v>
      </c>
      <c r="Z4" s="1" t="s">
        <v>9</v>
      </c>
      <c r="AA4" s="1" t="s">
        <v>10</v>
      </c>
    </row>
    <row r="5" spans="7:24" ht="12.75">
      <c r="G5" s="2" t="s">
        <v>6</v>
      </c>
      <c r="H5" s="2" t="s">
        <v>7</v>
      </c>
      <c r="I5" s="2" t="s">
        <v>6</v>
      </c>
      <c r="J5" s="2" t="s">
        <v>7</v>
      </c>
      <c r="K5" s="2" t="s">
        <v>6</v>
      </c>
      <c r="L5" s="2" t="s">
        <v>7</v>
      </c>
      <c r="M5" s="2" t="s">
        <v>6</v>
      </c>
      <c r="N5" s="2" t="s">
        <v>7</v>
      </c>
      <c r="O5" s="2" t="s">
        <v>6</v>
      </c>
      <c r="P5" s="2" t="s">
        <v>7</v>
      </c>
      <c r="Q5" s="2" t="s">
        <v>6</v>
      </c>
      <c r="R5" s="2" t="s">
        <v>7</v>
      </c>
      <c r="S5" s="2" t="s">
        <v>6</v>
      </c>
      <c r="T5" s="2" t="s">
        <v>7</v>
      </c>
      <c r="U5" s="2" t="s">
        <v>6</v>
      </c>
      <c r="V5" s="2" t="s">
        <v>7</v>
      </c>
      <c r="W5" s="2" t="s">
        <v>6</v>
      </c>
      <c r="X5" s="2" t="s">
        <v>7</v>
      </c>
    </row>
    <row r="6" spans="1:27" ht="12.75">
      <c r="A6" s="9">
        <v>1</v>
      </c>
      <c r="B6" s="9">
        <v>82</v>
      </c>
      <c r="C6" s="9" t="s">
        <v>134</v>
      </c>
      <c r="D6" s="9" t="s">
        <v>154</v>
      </c>
      <c r="E6" s="9" t="s">
        <v>155</v>
      </c>
      <c r="F6" s="9">
        <f aca="true" t="shared" si="0" ref="F6:F27">H6+J6+L6+N6+P6+R6+T6+V6+X6</f>
        <v>142</v>
      </c>
      <c r="G6" s="3">
        <v>4</v>
      </c>
      <c r="H6" s="2">
        <f aca="true" t="shared" si="1" ref="H6:H16">IF($G6=1,23,IF($G6=2,20,IF($G6=3,18,IF($G6=4,16,IF($G6=5,14,IF($G6=6,12,IF($G6=7,11,IF($G6=8,10,0))))))))+IF($G6=9,9,IF($G6=10,8,IF($G6=11,6,IF($G6=12,5,IF($G6=13,4,IF($G6=14,3,IF($G6=15,2,0)))))))+IF($G6=16,1,IF($G6=17,0,0))</f>
        <v>16</v>
      </c>
      <c r="I6" s="3">
        <v>6</v>
      </c>
      <c r="J6" s="2">
        <f aca="true" t="shared" si="2" ref="J6:J16">IF($I6=1,23,IF($I6=2,20,IF($I6=3,18,IF($I6=4,16,IF($I6=5,14,IF($I6=6,12,IF($I6=7,11,IF($I6=8,10,0))))))))+IF($I6=9,9,IF($I6=10,8,IF($I6=11,6,IF($I6=12,5,IF($I6=13,4,IF($I6=14,3,IF($I6=15,2,0)))))))+IF($I6=16,1,IF($I6=17,0,0))</f>
        <v>12</v>
      </c>
      <c r="K6" s="3">
        <v>6</v>
      </c>
      <c r="L6" s="2">
        <f aca="true" t="shared" si="3" ref="L6:L16">IF($K6=1,23,IF($K6=2,20,IF($K6=3,18,IF($K6=4,16,IF($K6=5,14,IF($K6=6,12,IF($K6=7,11,IF($K6=8,10,0))))))))+IF($K6=9,9,IF($K6=10,8,IF($K6=11,6,IF($K6=12,5,IF($K6=13,4,IF($K6=14,3,IF($K6=15,2,0)))))))+IF($K6=16,1,IF($K6=17,0,0))</f>
        <v>12</v>
      </c>
      <c r="M6" s="3">
        <v>3</v>
      </c>
      <c r="N6" s="2">
        <f aca="true" t="shared" si="4" ref="N6:N16">IF($M6=1,23,IF($M6=2,20,IF($M6=3,18,IF($M6=4,16,IF($M6=5,14,IF($M6=6,12,IF($M6=7,11,IF($M6=8,10,0))))))))+IF($M6=9,9,IF($M6=10,8,IF($M6=11,6,IF($M6=12,5,IF($M6=13,4,IF($M6=14,3,IF($M6=15,2,0)))))))+IF($M6=16,1,IF($M6=17,0,0))</f>
        <v>18</v>
      </c>
      <c r="O6" s="3"/>
      <c r="P6" s="2">
        <f aca="true" t="shared" si="5" ref="P6:P16">IF($O6=1,23,IF($O6=2,20,IF($O6=3,18,IF($O6=4,16,IF($O6=5,14,IF($O6=6,12,IF($O6=7,11,IF($O6=8,10,0))))))))+IF($O6=9,9,IF($O6=10,8,IF($O6=11,6,IF($O6=12,5,IF($O6=13,4,IF($O6=14,3,IF($O6=15,2,0)))))))+IF($O6=16,1,IF($O6=17,0,0))</f>
        <v>0</v>
      </c>
      <c r="Q6" s="3">
        <v>1</v>
      </c>
      <c r="R6" s="2">
        <f aca="true" t="shared" si="6" ref="R6:R16">IF($Q6=1,23,IF($Q6=2,20,IF($Q6=3,18,IF($Q6=4,16,IF($Q6=5,14,IF($Q6=6,12,IF($Q6=7,11,IF($Q6=8,10,0))))))))+IF($Q6=9,9,IF($Q6=10,8,IF($Q6=11,6,IF($Q6=12,5,IF($Q6=13,4,IF($Q6=14,3,IF($Q6=15,2,0)))))))+IF($Q6=16,1,IF($Q6=17,0,0))</f>
        <v>23</v>
      </c>
      <c r="S6" s="3">
        <v>2</v>
      </c>
      <c r="T6" s="2">
        <f aca="true" t="shared" si="7" ref="T6:T16">IF($S6=1,23,IF($S6=2,20,IF($S6=3,18,IF($S6=4,16,IF($S6=5,14,IF($S6=6,12,IF($S6=7,11,IF($S6=8,10,0))))))))+IF($S6=9,9,IF($S6=10,8,IF($S6=11,6,IF($S6=12,5,IF($S6=13,4,IF($S6=14,3,IF($S6=15,2,0)))))))+IF($S6=16,1,IF($S6=17,0,0))</f>
        <v>20</v>
      </c>
      <c r="U6" s="3">
        <v>1</v>
      </c>
      <c r="V6" s="2">
        <v>23</v>
      </c>
      <c r="W6" s="3">
        <v>3</v>
      </c>
      <c r="X6" s="2">
        <f aca="true" t="shared" si="8" ref="X6:X27">IF($W6=1,23,IF($W6=2,20,IF($W6=3,18,IF($W6=4,16,IF($W6=5,14,IF($W6=6,12,IF($W6=7,11,IF($W6=8,10,0))))))))+IF($W6=9,9,IF($W6=10,8,IF($W6=11,6,IF($W6=12,5,IF($W6=13,4,IF($W6=14,3,IF($W6=15,2,0)))))))+IF($W6=16,1,IF($W6=17,0,0))</f>
        <v>18</v>
      </c>
      <c r="Y6" s="2" t="s">
        <v>77</v>
      </c>
      <c r="Z6" s="2" t="s">
        <v>53</v>
      </c>
      <c r="AA6" s="2" t="s">
        <v>156</v>
      </c>
    </row>
    <row r="7" spans="1:27" ht="12.75">
      <c r="A7" s="9">
        <v>2</v>
      </c>
      <c r="B7" s="9">
        <v>60</v>
      </c>
      <c r="C7" s="9" t="s">
        <v>134</v>
      </c>
      <c r="D7" s="9" t="s">
        <v>157</v>
      </c>
      <c r="E7" s="9" t="s">
        <v>158</v>
      </c>
      <c r="F7" s="9">
        <f t="shared" si="0"/>
        <v>136</v>
      </c>
      <c r="G7" s="3">
        <v>2</v>
      </c>
      <c r="H7" s="2">
        <f t="shared" si="1"/>
        <v>20</v>
      </c>
      <c r="I7" s="3">
        <v>4</v>
      </c>
      <c r="J7" s="2">
        <f t="shared" si="2"/>
        <v>16</v>
      </c>
      <c r="K7" s="3">
        <v>2</v>
      </c>
      <c r="L7" s="2">
        <f t="shared" si="3"/>
        <v>20</v>
      </c>
      <c r="M7" s="3">
        <v>7</v>
      </c>
      <c r="N7" s="2">
        <f t="shared" si="4"/>
        <v>11</v>
      </c>
      <c r="O7" s="3"/>
      <c r="P7" s="2">
        <f t="shared" si="5"/>
        <v>0</v>
      </c>
      <c r="Q7" s="3">
        <v>5</v>
      </c>
      <c r="R7" s="2">
        <f t="shared" si="6"/>
        <v>14</v>
      </c>
      <c r="S7" s="3">
        <v>5</v>
      </c>
      <c r="T7" s="2">
        <f t="shared" si="7"/>
        <v>14</v>
      </c>
      <c r="U7" s="3">
        <v>3</v>
      </c>
      <c r="V7" s="2">
        <v>18</v>
      </c>
      <c r="W7" s="3">
        <v>1</v>
      </c>
      <c r="X7" s="2">
        <f t="shared" si="8"/>
        <v>23</v>
      </c>
      <c r="Y7" s="2" t="s">
        <v>77</v>
      </c>
      <c r="Z7" s="2" t="s">
        <v>159</v>
      </c>
      <c r="AA7" s="2" t="s">
        <v>160</v>
      </c>
    </row>
    <row r="8" spans="1:27" ht="12.75">
      <c r="A8" s="9">
        <v>3</v>
      </c>
      <c r="B8" s="9">
        <v>72</v>
      </c>
      <c r="C8" s="9" t="s">
        <v>134</v>
      </c>
      <c r="D8" s="9" t="s">
        <v>142</v>
      </c>
      <c r="E8" s="9" t="s">
        <v>145</v>
      </c>
      <c r="F8" s="9">
        <f t="shared" si="0"/>
        <v>133</v>
      </c>
      <c r="G8" s="3">
        <v>1</v>
      </c>
      <c r="H8" s="2">
        <f t="shared" si="1"/>
        <v>23</v>
      </c>
      <c r="I8" s="3">
        <v>2</v>
      </c>
      <c r="J8" s="2">
        <f t="shared" si="2"/>
        <v>20</v>
      </c>
      <c r="K8" s="3">
        <v>1</v>
      </c>
      <c r="L8" s="2">
        <f t="shared" si="3"/>
        <v>23</v>
      </c>
      <c r="M8" s="3">
        <v>6</v>
      </c>
      <c r="N8" s="2">
        <f t="shared" si="4"/>
        <v>12</v>
      </c>
      <c r="O8" s="3"/>
      <c r="P8" s="2">
        <f t="shared" si="5"/>
        <v>0</v>
      </c>
      <c r="Q8" s="3">
        <v>7</v>
      </c>
      <c r="R8" s="2">
        <f t="shared" si="6"/>
        <v>11</v>
      </c>
      <c r="S8" s="3">
        <v>6</v>
      </c>
      <c r="T8" s="2">
        <f t="shared" si="7"/>
        <v>12</v>
      </c>
      <c r="U8" s="3">
        <v>2</v>
      </c>
      <c r="V8" s="2">
        <v>20</v>
      </c>
      <c r="W8" s="3">
        <v>6</v>
      </c>
      <c r="X8" s="2">
        <f t="shared" si="8"/>
        <v>12</v>
      </c>
      <c r="Y8" s="2" t="s">
        <v>77</v>
      </c>
      <c r="Z8" s="2" t="s">
        <v>58</v>
      </c>
      <c r="AA8" s="2" t="s">
        <v>146</v>
      </c>
    </row>
    <row r="9" spans="1:27" ht="12.75">
      <c r="A9" s="2">
        <v>4</v>
      </c>
      <c r="B9" s="2">
        <v>6</v>
      </c>
      <c r="C9" s="2" t="s">
        <v>134</v>
      </c>
      <c r="D9" s="2" t="s">
        <v>135</v>
      </c>
      <c r="E9" s="2" t="s">
        <v>136</v>
      </c>
      <c r="F9" s="2">
        <f t="shared" si="0"/>
        <v>114</v>
      </c>
      <c r="G9" s="3">
        <v>3</v>
      </c>
      <c r="H9" s="2">
        <f t="shared" si="1"/>
        <v>18</v>
      </c>
      <c r="I9" s="3">
        <v>1</v>
      </c>
      <c r="J9" s="2">
        <f t="shared" si="2"/>
        <v>23</v>
      </c>
      <c r="K9" s="3">
        <v>10</v>
      </c>
      <c r="L9" s="2">
        <f t="shared" si="3"/>
        <v>8</v>
      </c>
      <c r="M9" s="3">
        <v>8</v>
      </c>
      <c r="N9" s="2">
        <f t="shared" si="4"/>
        <v>10</v>
      </c>
      <c r="O9" s="3"/>
      <c r="P9" s="2">
        <f t="shared" si="5"/>
        <v>0</v>
      </c>
      <c r="Q9" s="3">
        <v>6</v>
      </c>
      <c r="R9" s="2">
        <f t="shared" si="6"/>
        <v>12</v>
      </c>
      <c r="S9" s="3">
        <v>7</v>
      </c>
      <c r="T9" s="2">
        <f t="shared" si="7"/>
        <v>11</v>
      </c>
      <c r="U9" s="3">
        <v>4</v>
      </c>
      <c r="V9" s="2">
        <v>16</v>
      </c>
      <c r="W9" s="3">
        <v>4</v>
      </c>
      <c r="X9" s="2">
        <f t="shared" si="8"/>
        <v>16</v>
      </c>
      <c r="Y9" s="2" t="s">
        <v>77</v>
      </c>
      <c r="Z9" s="2" t="s">
        <v>58</v>
      </c>
      <c r="AA9" s="2" t="s">
        <v>137</v>
      </c>
    </row>
    <row r="10" spans="1:27" ht="12.75">
      <c r="A10" s="2">
        <v>5</v>
      </c>
      <c r="B10" s="2">
        <v>38</v>
      </c>
      <c r="C10" s="2" t="s">
        <v>134</v>
      </c>
      <c r="D10" s="2" t="s">
        <v>140</v>
      </c>
      <c r="E10" s="2" t="s">
        <v>115</v>
      </c>
      <c r="F10" s="2">
        <f t="shared" si="0"/>
        <v>105</v>
      </c>
      <c r="G10" s="3">
        <v>6</v>
      </c>
      <c r="H10" s="2">
        <f t="shared" si="1"/>
        <v>12</v>
      </c>
      <c r="I10" s="3">
        <v>10</v>
      </c>
      <c r="J10" s="2">
        <f t="shared" si="2"/>
        <v>8</v>
      </c>
      <c r="K10" s="3">
        <v>7</v>
      </c>
      <c r="L10" s="2">
        <f t="shared" si="3"/>
        <v>11</v>
      </c>
      <c r="M10" s="3">
        <v>2</v>
      </c>
      <c r="N10" s="2">
        <f t="shared" si="4"/>
        <v>20</v>
      </c>
      <c r="O10" s="3"/>
      <c r="P10" s="2">
        <f t="shared" si="5"/>
        <v>0</v>
      </c>
      <c r="Q10" s="3">
        <v>4</v>
      </c>
      <c r="R10" s="2">
        <f t="shared" si="6"/>
        <v>16</v>
      </c>
      <c r="S10" s="3">
        <v>4</v>
      </c>
      <c r="T10" s="2">
        <f t="shared" si="7"/>
        <v>16</v>
      </c>
      <c r="U10" s="3">
        <v>7</v>
      </c>
      <c r="V10" s="2">
        <v>11</v>
      </c>
      <c r="W10" s="3">
        <v>7</v>
      </c>
      <c r="X10" s="2">
        <f t="shared" si="8"/>
        <v>11</v>
      </c>
      <c r="Y10" s="2" t="s">
        <v>77</v>
      </c>
      <c r="Z10" s="2"/>
      <c r="AA10" s="2" t="s">
        <v>141</v>
      </c>
    </row>
    <row r="11" spans="1:27" ht="12.75">
      <c r="A11" s="2">
        <v>6</v>
      </c>
      <c r="B11" s="2">
        <v>49</v>
      </c>
      <c r="C11" s="2" t="s">
        <v>134</v>
      </c>
      <c r="D11" s="2" t="s">
        <v>175</v>
      </c>
      <c r="E11" s="2" t="s">
        <v>176</v>
      </c>
      <c r="F11" s="2">
        <f t="shared" si="0"/>
        <v>92</v>
      </c>
      <c r="G11" s="3">
        <v>5</v>
      </c>
      <c r="H11" s="2">
        <f t="shared" si="1"/>
        <v>14</v>
      </c>
      <c r="I11" s="3">
        <v>3</v>
      </c>
      <c r="J11" s="2">
        <f t="shared" si="2"/>
        <v>18</v>
      </c>
      <c r="K11" s="3"/>
      <c r="L11" s="2">
        <f t="shared" si="3"/>
        <v>0</v>
      </c>
      <c r="M11" s="3">
        <v>1</v>
      </c>
      <c r="N11" s="2">
        <f t="shared" si="4"/>
        <v>23</v>
      </c>
      <c r="O11" s="3"/>
      <c r="P11" s="2">
        <f t="shared" si="5"/>
        <v>0</v>
      </c>
      <c r="Q11" s="3"/>
      <c r="R11" s="2">
        <f t="shared" si="6"/>
        <v>0</v>
      </c>
      <c r="S11" s="3">
        <v>1</v>
      </c>
      <c r="T11" s="2">
        <f t="shared" si="7"/>
        <v>23</v>
      </c>
      <c r="U11" s="3">
        <v>5</v>
      </c>
      <c r="V11" s="2">
        <v>14</v>
      </c>
      <c r="W11" s="3"/>
      <c r="X11" s="2">
        <f t="shared" si="8"/>
        <v>0</v>
      </c>
      <c r="Y11" s="2" t="s">
        <v>89</v>
      </c>
      <c r="Z11" s="2" t="s">
        <v>58</v>
      </c>
      <c r="AA11" s="2" t="s">
        <v>177</v>
      </c>
    </row>
    <row r="12" spans="1:27" ht="12.75">
      <c r="A12" s="2">
        <v>7</v>
      </c>
      <c r="B12" s="2">
        <v>29</v>
      </c>
      <c r="C12" s="2" t="s">
        <v>134</v>
      </c>
      <c r="D12" s="2" t="s">
        <v>142</v>
      </c>
      <c r="E12" s="2" t="s">
        <v>143</v>
      </c>
      <c r="F12" s="2">
        <f t="shared" si="0"/>
        <v>92</v>
      </c>
      <c r="G12" s="3">
        <v>11</v>
      </c>
      <c r="H12" s="2">
        <f t="shared" si="1"/>
        <v>6</v>
      </c>
      <c r="I12" s="3">
        <v>11</v>
      </c>
      <c r="J12" s="2">
        <f t="shared" si="2"/>
        <v>6</v>
      </c>
      <c r="K12" s="3">
        <v>4</v>
      </c>
      <c r="L12" s="2">
        <f t="shared" si="3"/>
        <v>16</v>
      </c>
      <c r="M12" s="3">
        <v>4</v>
      </c>
      <c r="N12" s="2">
        <f t="shared" si="4"/>
        <v>16</v>
      </c>
      <c r="O12" s="3"/>
      <c r="P12" s="2">
        <f t="shared" si="5"/>
        <v>0</v>
      </c>
      <c r="Q12" s="3">
        <v>3</v>
      </c>
      <c r="R12" s="2">
        <f t="shared" si="6"/>
        <v>18</v>
      </c>
      <c r="S12" s="3">
        <v>8</v>
      </c>
      <c r="T12" s="2">
        <f t="shared" si="7"/>
        <v>10</v>
      </c>
      <c r="U12" s="3">
        <v>6</v>
      </c>
      <c r="V12" s="2">
        <v>12</v>
      </c>
      <c r="W12" s="3">
        <v>10</v>
      </c>
      <c r="X12" s="2">
        <f t="shared" si="8"/>
        <v>8</v>
      </c>
      <c r="Y12" s="2" t="s">
        <v>77</v>
      </c>
      <c r="Z12" s="2" t="s">
        <v>58</v>
      </c>
      <c r="AA12" s="2" t="s">
        <v>144</v>
      </c>
    </row>
    <row r="13" spans="1:27" ht="12.75">
      <c r="A13" s="2">
        <v>8</v>
      </c>
      <c r="B13" s="2">
        <v>74</v>
      </c>
      <c r="C13" s="2" t="s">
        <v>134</v>
      </c>
      <c r="D13" s="2" t="s">
        <v>147</v>
      </c>
      <c r="E13" s="2" t="s">
        <v>148</v>
      </c>
      <c r="F13" s="2">
        <f t="shared" si="0"/>
        <v>80</v>
      </c>
      <c r="G13" s="3" t="s">
        <v>47</v>
      </c>
      <c r="H13" s="2">
        <f t="shared" si="1"/>
        <v>0</v>
      </c>
      <c r="I13" s="3">
        <v>7</v>
      </c>
      <c r="J13" s="2">
        <f t="shared" si="2"/>
        <v>11</v>
      </c>
      <c r="K13" s="3">
        <v>5</v>
      </c>
      <c r="L13" s="2">
        <f t="shared" si="3"/>
        <v>14</v>
      </c>
      <c r="M13" s="3">
        <v>5</v>
      </c>
      <c r="N13" s="2">
        <f t="shared" si="4"/>
        <v>14</v>
      </c>
      <c r="O13" s="3"/>
      <c r="P13" s="2">
        <f t="shared" si="5"/>
        <v>0</v>
      </c>
      <c r="Q13" s="3">
        <v>2</v>
      </c>
      <c r="R13" s="2">
        <f t="shared" si="6"/>
        <v>20</v>
      </c>
      <c r="S13" s="3">
        <v>3</v>
      </c>
      <c r="T13" s="2">
        <f t="shared" si="7"/>
        <v>18</v>
      </c>
      <c r="U13" s="3" t="s">
        <v>46</v>
      </c>
      <c r="V13" s="2">
        <v>0</v>
      </c>
      <c r="W13" s="3">
        <v>14</v>
      </c>
      <c r="X13" s="2">
        <f t="shared" si="8"/>
        <v>3</v>
      </c>
      <c r="Y13" s="2" t="s">
        <v>77</v>
      </c>
      <c r="Z13" s="2" t="s">
        <v>149</v>
      </c>
      <c r="AA13" s="2" t="s">
        <v>150</v>
      </c>
    </row>
    <row r="14" spans="1:27" ht="12.75">
      <c r="A14" s="2">
        <v>9</v>
      </c>
      <c r="B14" s="2">
        <v>26</v>
      </c>
      <c r="C14" s="2" t="s">
        <v>134</v>
      </c>
      <c r="D14" s="2" t="s">
        <v>168</v>
      </c>
      <c r="E14" s="2" t="s">
        <v>169</v>
      </c>
      <c r="F14" s="2">
        <f t="shared" si="0"/>
        <v>76</v>
      </c>
      <c r="G14" s="3">
        <v>7</v>
      </c>
      <c r="H14" s="2">
        <f t="shared" si="1"/>
        <v>11</v>
      </c>
      <c r="I14" s="3">
        <v>9</v>
      </c>
      <c r="J14" s="2">
        <f t="shared" si="2"/>
        <v>9</v>
      </c>
      <c r="K14" s="3">
        <v>8</v>
      </c>
      <c r="L14" s="2">
        <f t="shared" si="3"/>
        <v>10</v>
      </c>
      <c r="M14" s="3">
        <v>9</v>
      </c>
      <c r="N14" s="2">
        <f t="shared" si="4"/>
        <v>9</v>
      </c>
      <c r="O14" s="3"/>
      <c r="P14" s="2">
        <f t="shared" si="5"/>
        <v>0</v>
      </c>
      <c r="Q14" s="3">
        <v>9</v>
      </c>
      <c r="R14" s="2">
        <f t="shared" si="6"/>
        <v>9</v>
      </c>
      <c r="S14" s="3">
        <v>9</v>
      </c>
      <c r="T14" s="2">
        <f t="shared" si="7"/>
        <v>9</v>
      </c>
      <c r="U14" s="3">
        <v>9</v>
      </c>
      <c r="V14" s="2">
        <v>9</v>
      </c>
      <c r="W14" s="3">
        <v>8</v>
      </c>
      <c r="X14" s="2">
        <f t="shared" si="8"/>
        <v>10</v>
      </c>
      <c r="Y14" s="2" t="s">
        <v>170</v>
      </c>
      <c r="Z14" s="2" t="s">
        <v>58</v>
      </c>
      <c r="AA14" s="2" t="s">
        <v>171</v>
      </c>
    </row>
    <row r="15" spans="1:27" ht="12.75">
      <c r="A15" s="2">
        <v>10</v>
      </c>
      <c r="B15" s="2">
        <v>24</v>
      </c>
      <c r="C15" s="2" t="s">
        <v>134</v>
      </c>
      <c r="D15" s="2" t="s">
        <v>67</v>
      </c>
      <c r="E15" s="2" t="s">
        <v>68</v>
      </c>
      <c r="F15" s="2">
        <f t="shared" si="0"/>
        <v>59</v>
      </c>
      <c r="G15" s="3">
        <v>9</v>
      </c>
      <c r="H15" s="2">
        <f t="shared" si="1"/>
        <v>9</v>
      </c>
      <c r="I15" s="3"/>
      <c r="J15" s="2">
        <f t="shared" si="2"/>
        <v>0</v>
      </c>
      <c r="K15" s="3">
        <v>3</v>
      </c>
      <c r="L15" s="2">
        <f t="shared" si="3"/>
        <v>18</v>
      </c>
      <c r="M15" s="3"/>
      <c r="N15" s="2">
        <f t="shared" si="4"/>
        <v>0</v>
      </c>
      <c r="O15" s="3"/>
      <c r="P15" s="2">
        <f t="shared" si="5"/>
        <v>0</v>
      </c>
      <c r="Q15" s="3">
        <v>10</v>
      </c>
      <c r="R15" s="2">
        <f t="shared" si="6"/>
        <v>8</v>
      </c>
      <c r="S15" s="3">
        <v>10</v>
      </c>
      <c r="T15" s="2">
        <f t="shared" si="7"/>
        <v>8</v>
      </c>
      <c r="U15" s="3">
        <v>10</v>
      </c>
      <c r="V15" s="2">
        <v>8</v>
      </c>
      <c r="W15" s="3">
        <v>10</v>
      </c>
      <c r="X15" s="2">
        <f t="shared" si="8"/>
        <v>8</v>
      </c>
      <c r="Y15" s="2" t="s">
        <v>69</v>
      </c>
      <c r="Z15" s="2" t="s">
        <v>53</v>
      </c>
      <c r="AA15" s="2" t="s">
        <v>70</v>
      </c>
    </row>
    <row r="16" spans="1:27" ht="12.75">
      <c r="A16" s="2">
        <v>11</v>
      </c>
      <c r="B16" s="2">
        <v>277</v>
      </c>
      <c r="C16" s="2" t="s">
        <v>134</v>
      </c>
      <c r="D16" s="2" t="s">
        <v>75</v>
      </c>
      <c r="E16" s="2" t="s">
        <v>76</v>
      </c>
      <c r="F16" s="2">
        <f t="shared" si="0"/>
        <v>45</v>
      </c>
      <c r="G16" s="3">
        <v>10</v>
      </c>
      <c r="H16" s="2">
        <f t="shared" si="1"/>
        <v>8</v>
      </c>
      <c r="I16" s="3"/>
      <c r="J16" s="2">
        <f t="shared" si="2"/>
        <v>0</v>
      </c>
      <c r="K16" s="3"/>
      <c r="L16" s="2">
        <f t="shared" si="3"/>
        <v>0</v>
      </c>
      <c r="M16" s="3">
        <v>12</v>
      </c>
      <c r="N16" s="2">
        <f t="shared" si="4"/>
        <v>5</v>
      </c>
      <c r="O16" s="3"/>
      <c r="P16" s="2">
        <f t="shared" si="5"/>
        <v>0</v>
      </c>
      <c r="Q16" s="3">
        <v>11</v>
      </c>
      <c r="R16" s="2">
        <f t="shared" si="6"/>
        <v>6</v>
      </c>
      <c r="S16" s="3">
        <v>11</v>
      </c>
      <c r="T16" s="2">
        <f t="shared" si="7"/>
        <v>6</v>
      </c>
      <c r="U16" s="3">
        <v>8</v>
      </c>
      <c r="V16" s="2">
        <v>10</v>
      </c>
      <c r="W16" s="3">
        <v>8</v>
      </c>
      <c r="X16" s="2">
        <f t="shared" si="8"/>
        <v>10</v>
      </c>
      <c r="Y16" s="2" t="s">
        <v>77</v>
      </c>
      <c r="Z16" s="2" t="s">
        <v>62</v>
      </c>
      <c r="AA16" s="2" t="s">
        <v>78</v>
      </c>
    </row>
    <row r="17" spans="1:27" ht="12.75">
      <c r="A17" s="2">
        <v>12</v>
      </c>
      <c r="B17" s="2">
        <v>91</v>
      </c>
      <c r="C17" s="12" t="s">
        <v>134</v>
      </c>
      <c r="D17" s="12" t="s">
        <v>135</v>
      </c>
      <c r="E17" s="12" t="s">
        <v>187</v>
      </c>
      <c r="F17" s="2">
        <f t="shared" si="0"/>
        <v>20</v>
      </c>
      <c r="G17" s="3"/>
      <c r="H17" s="2"/>
      <c r="I17" s="3"/>
      <c r="J17" s="2"/>
      <c r="K17" s="3"/>
      <c r="L17" s="2"/>
      <c r="M17" s="3"/>
      <c r="N17" s="2"/>
      <c r="O17" s="3"/>
      <c r="P17" s="2"/>
      <c r="Q17" s="3"/>
      <c r="R17" s="2"/>
      <c r="S17" s="3"/>
      <c r="T17" s="2"/>
      <c r="U17" s="3"/>
      <c r="V17" s="2"/>
      <c r="W17" s="3">
        <v>2</v>
      </c>
      <c r="X17" s="2">
        <f t="shared" si="8"/>
        <v>20</v>
      </c>
      <c r="Y17" s="2"/>
      <c r="Z17" s="2"/>
      <c r="AA17" s="2"/>
    </row>
    <row r="18" spans="1:27" ht="12.75">
      <c r="A18" s="2">
        <v>13</v>
      </c>
      <c r="B18" s="2">
        <v>11</v>
      </c>
      <c r="C18" s="2" t="s">
        <v>134</v>
      </c>
      <c r="D18" s="2" t="s">
        <v>161</v>
      </c>
      <c r="E18" s="2" t="s">
        <v>162</v>
      </c>
      <c r="F18" s="2">
        <f t="shared" si="0"/>
        <v>19</v>
      </c>
      <c r="G18" s="3">
        <v>8</v>
      </c>
      <c r="H18" s="2">
        <f>IF($G18=1,23,IF($G18=2,20,IF($G18=3,18,IF($G18=4,16,IF($G18=5,14,IF($G18=6,12,IF($G18=7,11,IF($G18=8,10,0))))))))+IF($G18=9,9,IF($G18=10,8,IF($G18=11,6,IF($G18=12,5,IF($G18=13,4,IF($G18=14,3,IF($G18=15,2,0)))))))+IF($G18=16,1,IF($G18=17,0,0))</f>
        <v>10</v>
      </c>
      <c r="I18" s="3"/>
      <c r="J18" s="2">
        <f>IF($I18=1,23,IF($I18=2,20,IF($I18=3,18,IF($I18=4,16,IF($I18=5,14,IF($I18=6,12,IF($I18=7,11,IF($I18=8,10,0))))))))+IF($I18=9,9,IF($I18=10,8,IF($I18=11,6,IF($I18=12,5,IF($I18=13,4,IF($I18=14,3,IF($I18=15,2,0)))))))+IF($I18=16,1,IF($I18=17,0,0))</f>
        <v>0</v>
      </c>
      <c r="K18" s="3">
        <v>9</v>
      </c>
      <c r="L18" s="2">
        <f>IF($K18=1,23,IF($K18=2,20,IF($K18=3,18,IF($K18=4,16,IF($K18=5,14,IF($K18=6,12,IF($K18=7,11,IF($K18=8,10,0))))))))+IF($K18=9,9,IF($K18=10,8,IF($K18=11,6,IF($K18=12,5,IF($K18=13,4,IF($K18=14,3,IF($K18=15,2,0)))))))+IF($K18=16,1,IF($K18=17,0,0))</f>
        <v>9</v>
      </c>
      <c r="M18" s="3"/>
      <c r="N18" s="2">
        <f>IF($M18=1,23,IF($M18=2,20,IF($M18=3,18,IF($M18=4,16,IF($M18=5,14,IF($M18=6,12,IF($M18=7,11,IF($M18=8,10,0))))))))+IF($M18=9,9,IF($M18=10,8,IF($M18=11,6,IF($M18=12,5,IF($M18=13,4,IF($M18=14,3,IF($M18=15,2,0)))))))+IF($M18=16,1,IF($M18=17,0,0))</f>
        <v>0</v>
      </c>
      <c r="O18" s="3"/>
      <c r="P18" s="2">
        <f>IF($O18=1,23,IF($O18=2,20,IF($O18=3,18,IF($O18=4,16,IF($O18=5,14,IF($O18=6,12,IF($O18=7,11,IF($O18=8,10,0))))))))+IF($O18=9,9,IF($O18=10,8,IF($O18=11,6,IF($O18=12,5,IF($O18=13,4,IF($O18=14,3,IF($O18=15,2,0)))))))+IF($O18=16,1,IF($O18=17,0,0))</f>
        <v>0</v>
      </c>
      <c r="Q18" s="3"/>
      <c r="R18" s="2">
        <f>IF($Q18=1,23,IF($Q18=2,20,IF($Q18=3,18,IF($Q18=4,16,IF($Q18=5,14,IF($Q18=6,12,IF($Q18=7,11,IF($Q18=8,10,0))))))))+IF($Q18=9,9,IF($Q18=10,8,IF($Q18=11,6,IF($Q18=12,5,IF($Q18=13,4,IF($Q18=14,3,IF($Q18=15,2,0)))))))+IF($Q18=16,1,IF($Q18=17,0,0))</f>
        <v>0</v>
      </c>
      <c r="S18" s="3"/>
      <c r="T18" s="2">
        <f>IF($S18=1,23,IF($S18=2,20,IF($S18=3,18,IF($S18=4,16,IF($S18=5,14,IF($S18=6,12,IF($S18=7,11,IF($S18=8,10,0))))))))+IF($S18=9,9,IF($S18=10,8,IF($S18=11,6,IF($S18=12,5,IF($S18=13,4,IF($S18=14,3,IF($S18=15,2,0)))))))+IF($S18=16,1,IF($S18=17,0,0))</f>
        <v>0</v>
      </c>
      <c r="U18" s="3"/>
      <c r="V18" s="2">
        <v>0</v>
      </c>
      <c r="W18" s="3"/>
      <c r="X18" s="2">
        <f t="shared" si="8"/>
        <v>0</v>
      </c>
      <c r="Y18" s="2" t="s">
        <v>163</v>
      </c>
      <c r="Z18" s="2" t="s">
        <v>58</v>
      </c>
      <c r="AA18" s="2" t="s">
        <v>164</v>
      </c>
    </row>
    <row r="19" spans="1:27" ht="12.75">
      <c r="A19" s="2">
        <v>14</v>
      </c>
      <c r="B19" s="2">
        <v>112</v>
      </c>
      <c r="C19" s="2" t="s">
        <v>134</v>
      </c>
      <c r="D19" s="2" t="s">
        <v>178</v>
      </c>
      <c r="E19" s="2" t="s">
        <v>179</v>
      </c>
      <c r="F19" s="2">
        <f t="shared" si="0"/>
        <v>14</v>
      </c>
      <c r="G19" s="3"/>
      <c r="H19" s="2">
        <f>IF($G19=1,23,IF($G19=2,20,IF($G19=3,18,IF($G19=4,16,IF($G19=5,14,IF($G19=6,12,IF($G19=7,11,IF($G19=8,10,0))))))))+IF($G19=9,9,IF($G19=10,8,IF($G19=11,6,IF($G19=12,5,IF($G19=13,4,IF($G19=14,3,IF($G19=15,2,0)))))))+IF($G19=16,1,IF($G19=17,0,0))</f>
        <v>0</v>
      </c>
      <c r="I19" s="3">
        <v>5</v>
      </c>
      <c r="J19" s="2">
        <f>IF($I19=1,23,IF($I19=2,20,IF($I19=3,18,IF($I19=4,16,IF($I19=5,14,IF($I19=6,12,IF($I19=7,11,IF($I19=8,10,0))))))))+IF($I19=9,9,IF($I19=10,8,IF($I19=11,6,IF($I19=12,5,IF($I19=13,4,IF($I19=14,3,IF($I19=15,2,0)))))))+IF($I19=16,1,IF($I19=17,0,0))</f>
        <v>14</v>
      </c>
      <c r="K19" s="3"/>
      <c r="L19" s="2">
        <f>IF($K19=1,23,IF($K19=2,20,IF($K19=3,18,IF($K19=4,16,IF($K19=5,14,IF($K19=6,12,IF($K19=7,11,IF($K19=8,10,0))))))))+IF($K19=9,9,IF($K19=10,8,IF($K19=11,6,IF($K19=12,5,IF($K19=13,4,IF($K19=14,3,IF($K19=15,2,0)))))))+IF($K19=16,1,IF($K19=17,0,0))</f>
        <v>0</v>
      </c>
      <c r="M19" s="3"/>
      <c r="N19" s="2">
        <f>IF($M19=1,23,IF($M19=2,20,IF($M19=3,18,IF($M19=4,16,IF($M19=5,14,IF($M19=6,12,IF($M19=7,11,IF($M19=8,10,0))))))))+IF($M19=9,9,IF($M19=10,8,IF($M19=11,6,IF($M19=12,5,IF($M19=13,4,IF($M19=14,3,IF($M19=15,2,0)))))))+IF($M19=16,1,IF($M19=17,0,0))</f>
        <v>0</v>
      </c>
      <c r="O19" s="3"/>
      <c r="P19" s="2">
        <f>IF($O19=1,23,IF($O19=2,20,IF($O19=3,18,IF($O19=4,16,IF($O19=5,14,IF($O19=6,12,IF($O19=7,11,IF($O19=8,10,0))))))))+IF($O19=9,9,IF($O19=10,8,IF($O19=11,6,IF($O19=12,5,IF($O19=13,4,IF($O19=14,3,IF($O19=15,2,0)))))))+IF($O19=16,1,IF($O19=17,0,0))</f>
        <v>0</v>
      </c>
      <c r="Q19" s="3"/>
      <c r="R19" s="2">
        <f>IF($Q19=1,23,IF($Q19=2,20,IF($Q19=3,18,IF($Q19=4,16,IF($Q19=5,14,IF($Q19=6,12,IF($Q19=7,11,IF($Q19=8,10,0))))))))+IF($Q19=9,9,IF($Q19=10,8,IF($Q19=11,6,IF($Q19=12,5,IF($Q19=13,4,IF($Q19=14,3,IF($Q19=15,2,0)))))))+IF($Q19=16,1,IF($Q19=17,0,0))</f>
        <v>0</v>
      </c>
      <c r="S19" s="3"/>
      <c r="T19" s="2">
        <f>IF($S19=1,23,IF($S19=2,20,IF($S19=3,18,IF($S19=4,16,IF($S19=5,14,IF($S19=6,12,IF($S19=7,11,IF($S19=8,10,0))))))))+IF($S19=9,9,IF($S19=10,8,IF($S19=11,6,IF($S19=12,5,IF($S19=13,4,IF($S19=14,3,IF($S19=15,2,0)))))))+IF($S19=16,1,IF($S19=17,0,0))</f>
        <v>0</v>
      </c>
      <c r="U19" s="3"/>
      <c r="V19" s="2">
        <v>0</v>
      </c>
      <c r="W19" s="3"/>
      <c r="X19" s="2">
        <f t="shared" si="8"/>
        <v>0</v>
      </c>
      <c r="Y19" s="2"/>
      <c r="Z19" s="2"/>
      <c r="AA19" s="2" t="s">
        <v>180</v>
      </c>
    </row>
    <row r="20" spans="1:27" ht="12.75">
      <c r="A20" s="2">
        <v>15</v>
      </c>
      <c r="B20" s="2">
        <v>69</v>
      </c>
      <c r="C20" s="2" t="s">
        <v>134</v>
      </c>
      <c r="D20" s="2" t="s">
        <v>28</v>
      </c>
      <c r="E20" s="2" t="s">
        <v>172</v>
      </c>
      <c r="F20" s="2">
        <f t="shared" si="0"/>
        <v>11</v>
      </c>
      <c r="G20" s="3"/>
      <c r="H20" s="2">
        <f>IF($G20=1,23,IF($G20=2,20,IF($G20=3,18,IF($G20=4,16,IF($G20=5,14,IF($G20=6,12,IF($G20=7,11,IF($G20=8,10,0))))))))+IF($G20=9,9,IF($G20=10,8,IF($G20=11,6,IF($G20=12,5,IF($G20=13,4,IF($G20=14,3,IF($G20=15,2,0)))))))+IF($G20=16,1,IF($G20=17,0,0))</f>
        <v>0</v>
      </c>
      <c r="I20" s="3">
        <v>12</v>
      </c>
      <c r="J20" s="2">
        <f>IF($I20=1,23,IF($I20=2,20,IF($I20=3,18,IF($I20=4,16,IF($I20=5,14,IF($I20=6,12,IF($I20=7,11,IF($I20=8,10,0))))))))+IF($I20=9,9,IF($I20=10,8,IF($I20=11,6,IF($I20=12,5,IF($I20=13,4,IF($I20=14,3,IF($I20=15,2,0)))))))+IF($I20=16,1,IF($I20=17,0,0))</f>
        <v>5</v>
      </c>
      <c r="K20" s="3"/>
      <c r="L20" s="2">
        <f>IF($K20=1,23,IF($K20=2,20,IF($K20=3,18,IF($K20=4,16,IF($K20=5,14,IF($K20=6,12,IF($K20=7,11,IF($K20=8,10,0))))))))+IF($K20=9,9,IF($K20=10,8,IF($K20=11,6,IF($K20=12,5,IF($K20=13,4,IF($K20=14,3,IF($K20=15,2,0)))))))+IF($K20=16,1,IF($K20=17,0,0))</f>
        <v>0</v>
      </c>
      <c r="M20" s="3"/>
      <c r="N20" s="2">
        <f>IF($M20=1,23,IF($M20=2,20,IF($M20=3,18,IF($M20=4,16,IF($M20=5,14,IF($M20=6,12,IF($M20=7,11,IF($M20=8,10,0))))))))+IF($M20=9,9,IF($M20=10,8,IF($M20=11,6,IF($M20=12,5,IF($M20=13,4,IF($M20=14,3,IF($M20=15,2,0)))))))+IF($M20=16,1,IF($M20=17,0,0))</f>
        <v>0</v>
      </c>
      <c r="O20" s="3"/>
      <c r="P20" s="2">
        <f>IF($O20=1,23,IF($O20=2,20,IF($O20=3,18,IF($O20=4,16,IF($O20=5,14,IF($O20=6,12,IF($O20=7,11,IF($O20=8,10,0))))))))+IF($O20=9,9,IF($O20=10,8,IF($O20=11,6,IF($O20=12,5,IF($O20=13,4,IF($O20=14,3,IF($O20=15,2,0)))))))+IF($O20=16,1,IF($O20=17,0,0))</f>
        <v>0</v>
      </c>
      <c r="Q20" s="3"/>
      <c r="R20" s="2">
        <f>IF($Q20=1,23,IF($Q20=2,20,IF($Q20=3,18,IF($Q20=4,16,IF($Q20=5,14,IF($Q20=6,12,IF($Q20=7,11,IF($Q20=8,10,0))))))))+IF($Q20=9,9,IF($Q20=10,8,IF($Q20=11,6,IF($Q20=12,5,IF($Q20=13,4,IF($Q20=14,3,IF($Q20=15,2,0)))))))+IF($Q20=16,1,IF($Q20=17,0,0))</f>
        <v>0</v>
      </c>
      <c r="S20" s="3"/>
      <c r="T20" s="2">
        <f>IF($S20=1,23,IF($S20=2,20,IF($S20=3,18,IF($S20=4,16,IF($S20=5,14,IF($S20=6,12,IF($S20=7,11,IF($S20=8,10,0))))))))+IF($S20=9,9,IF($S20=10,8,IF($S20=11,6,IF($S20=12,5,IF($S20=13,4,IF($S20=14,3,IF($S20=15,2,0)))))))+IF($S20=16,1,IF($S20=17,0,0))</f>
        <v>0</v>
      </c>
      <c r="U20" s="3">
        <v>11</v>
      </c>
      <c r="V20" s="2">
        <v>6</v>
      </c>
      <c r="W20" s="3"/>
      <c r="X20" s="2">
        <f t="shared" si="8"/>
        <v>0</v>
      </c>
      <c r="Y20" s="2" t="s">
        <v>173</v>
      </c>
      <c r="Z20" s="2"/>
      <c r="AA20" s="2" t="s">
        <v>174</v>
      </c>
    </row>
    <row r="21" spans="1:27" ht="12.75">
      <c r="A21" s="2">
        <v>16</v>
      </c>
      <c r="B21" s="2">
        <v>23</v>
      </c>
      <c r="C21" s="2" t="s">
        <v>134</v>
      </c>
      <c r="D21" s="2" t="s">
        <v>138</v>
      </c>
      <c r="E21" s="2" t="s">
        <v>139</v>
      </c>
      <c r="F21" s="2">
        <f t="shared" si="0"/>
        <v>10</v>
      </c>
      <c r="G21" s="3"/>
      <c r="H21" s="2">
        <f>IF($G21=1,23,IF($G21=2,20,IF($G21=3,18,IF($G21=4,16,IF($G21=5,14,IF($G21=6,12,IF($G21=7,11,IF($G21=8,10,0))))))))+IF($G21=9,9,IF($G21=10,8,IF($G21=11,6,IF($G21=12,5,IF($G21=13,4,IF($G21=14,3,IF($G21=15,2,0)))))))+IF($G21=16,1,IF($G21=17,0,0))</f>
        <v>0</v>
      </c>
      <c r="I21" s="3">
        <v>8</v>
      </c>
      <c r="J21" s="2">
        <f>IF($I21=1,23,IF($I21=2,20,IF($I21=3,18,IF($I21=4,16,IF($I21=5,14,IF($I21=6,12,IF($I21=7,11,IF($I21=8,10,0))))))))+IF($I21=9,9,IF($I21=10,8,IF($I21=11,6,IF($I21=12,5,IF($I21=13,4,IF($I21=14,3,IF($I21=15,2,0)))))))+IF($I21=16,1,IF($I21=17,0,0))</f>
        <v>10</v>
      </c>
      <c r="K21" s="3"/>
      <c r="L21" s="2">
        <f>IF($K21=1,23,IF($K21=2,20,IF($K21=3,18,IF($K21=4,16,IF($K21=5,14,IF($K21=6,12,IF($K21=7,11,IF($K21=8,10,0))))))))+IF($K21=9,9,IF($K21=10,8,IF($K21=11,6,IF($K21=12,5,IF($K21=13,4,IF($K21=14,3,IF($K21=15,2,0)))))))+IF($K21=16,1,IF($K21=17,0,0))</f>
        <v>0</v>
      </c>
      <c r="M21" s="3"/>
      <c r="N21" s="2">
        <f>IF($M21=1,23,IF($M21=2,20,IF($M21=3,18,IF($M21=4,16,IF($M21=5,14,IF($M21=6,12,IF($M21=7,11,IF($M21=8,10,0))))))))+IF($M21=9,9,IF($M21=10,8,IF($M21=11,6,IF($M21=12,5,IF($M21=13,4,IF($M21=14,3,IF($M21=15,2,0)))))))+IF($M21=16,1,IF($M21=17,0,0))</f>
        <v>0</v>
      </c>
      <c r="O21" s="3"/>
      <c r="P21" s="2">
        <f>IF($O21=1,23,IF($O21=2,20,IF($O21=3,18,IF($O21=4,16,IF($O21=5,14,IF($O21=6,12,IF($O21=7,11,IF($O21=8,10,0))))))))+IF($O21=9,9,IF($O21=10,8,IF($O21=11,6,IF($O21=12,5,IF($O21=13,4,IF($O21=14,3,IF($O21=15,2,0)))))))+IF($O21=16,1,IF($O21=17,0,0))</f>
        <v>0</v>
      </c>
      <c r="Q21" s="3"/>
      <c r="R21" s="2">
        <f>IF($Q21=1,23,IF($Q21=2,20,IF($Q21=3,18,IF($Q21=4,16,IF($Q21=5,14,IF($Q21=6,12,IF($Q21=7,11,IF($Q21=8,10,0))))))))+IF($Q21=9,9,IF($Q21=10,8,IF($Q21=11,6,IF($Q21=12,5,IF($Q21=13,4,IF($Q21=14,3,IF($Q21=15,2,0)))))))+IF($Q21=16,1,IF($Q21=17,0,0))</f>
        <v>0</v>
      </c>
      <c r="S21" s="3"/>
      <c r="T21" s="2">
        <f>IF($S21=1,23,IF($S21=2,20,IF($S21=3,18,IF($S21=4,16,IF($S21=5,14,IF($S21=6,12,IF($S21=7,11,IF($S21=8,10,0))))))))+IF($S21=9,9,IF($S21=10,8,IF($S21=11,6,IF($S21=12,5,IF($S21=13,4,IF($S21=14,3,IF($S21=15,2,0)))))))+IF($S21=16,1,IF($S21=17,0,0))</f>
        <v>0</v>
      </c>
      <c r="U21" s="3"/>
      <c r="V21" s="2">
        <f>IF($U21=1,23,IF($U21=2,20,IF($U21=3,18,IF($U21=4,16,IF($U21=5,14,IF($U21=6,12,IF($U21=7,11,IF($U21=8,10,0))))))))+IF($U21=9,9,IF($U21=10,8,IF($U21=11,6,IF($U21=12,5,IF($U21=13,4,IF($U21=14,3,IF($U21=15,2,0)))))))+IF($U21=16,1,IF($U21=17,0,0))</f>
        <v>0</v>
      </c>
      <c r="W21" s="3"/>
      <c r="X21" s="2">
        <f t="shared" si="8"/>
        <v>0</v>
      </c>
      <c r="Y21" s="2" t="s">
        <v>113</v>
      </c>
      <c r="Z21" s="2" t="s">
        <v>73</v>
      </c>
      <c r="AA21" s="2"/>
    </row>
    <row r="22" spans="1:27" ht="12.75">
      <c r="A22" s="2">
        <v>17</v>
      </c>
      <c r="B22" s="2">
        <v>111</v>
      </c>
      <c r="C22" s="2" t="s">
        <v>134</v>
      </c>
      <c r="D22" s="2" t="s">
        <v>165</v>
      </c>
      <c r="E22" s="2" t="s">
        <v>166</v>
      </c>
      <c r="F22" s="2">
        <f t="shared" si="0"/>
        <v>10</v>
      </c>
      <c r="G22" s="3"/>
      <c r="H22" s="2">
        <f>IF($G22=1,23,IF($G22=2,20,IF($G22=3,18,IF($G22=4,16,IF($G22=5,14,IF($G22=6,12,IF($G22=7,11,IF($G22=8,10,0))))))))+IF($G22=9,9,IF($G22=10,8,IF($G22=11,6,IF($G22=12,5,IF($G22=13,4,IF($G22=14,3,IF($G22=15,2,0)))))))+IF($G22=16,1,IF($G22=17,0,0))</f>
        <v>0</v>
      </c>
      <c r="I22" s="3"/>
      <c r="J22" s="2">
        <f>IF($I22=1,23,IF($I22=2,20,IF($I22=3,18,IF($I22=4,16,IF($I22=5,14,IF($I22=6,12,IF($I22=7,11,IF($I22=8,10,0))))))))+IF($I22=9,9,IF($I22=10,8,IF($I22=11,6,IF($I22=12,5,IF($I22=13,4,IF($I22=14,3,IF($I22=15,2,0)))))))+IF($I22=16,1,IF($I22=17,0,0))</f>
        <v>0</v>
      </c>
      <c r="K22" s="3"/>
      <c r="L22" s="2">
        <f>IF($K22=1,23,IF($K22=2,20,IF($K22=3,18,IF($K22=4,16,IF($K22=5,14,IF($K22=6,12,IF($K22=7,11,IF($K22=8,10,0))))))))+IF($K22=9,9,IF($K22=10,8,IF($K22=11,6,IF($K22=12,5,IF($K22=13,4,IF($K22=14,3,IF($K22=15,2,0)))))))+IF($K22=16,1,IF($K22=17,0,0))</f>
        <v>0</v>
      </c>
      <c r="M22" s="3"/>
      <c r="N22" s="2">
        <f>IF($M22=1,23,IF($M22=2,20,IF($M22=3,18,IF($M22=4,16,IF($M22=5,14,IF($M22=6,12,IF($M22=7,11,IF($M22=8,10,0))))))))+IF($M22=9,9,IF($M22=10,8,IF($M22=11,6,IF($M22=12,5,IF($M22=13,4,IF($M22=14,3,IF($M22=15,2,0)))))))+IF($M22=16,1,IF($M22=17,0,0))</f>
        <v>0</v>
      </c>
      <c r="O22" s="3"/>
      <c r="P22" s="2">
        <f>IF($O22=1,23,IF($O22=2,20,IF($O22=3,18,IF($O22=4,16,IF($O22=5,14,IF($O22=6,12,IF($O22=7,11,IF($O22=8,10,0))))))))+IF($O22=9,9,IF($O22=10,8,IF($O22=11,6,IF($O22=12,5,IF($O22=13,4,IF($O22=14,3,IF($O22=15,2,0)))))))+IF($O22=16,1,IF($O22=17,0,0))</f>
        <v>0</v>
      </c>
      <c r="Q22" s="3">
        <v>8</v>
      </c>
      <c r="R22" s="2">
        <f>IF($Q22=1,23,IF($Q22=2,20,IF($Q22=3,18,IF($Q22=4,16,IF($Q22=5,14,IF($Q22=6,12,IF($Q22=7,11,IF($Q22=8,10,0))))))))+IF($Q22=9,9,IF($Q22=10,8,IF($Q22=11,6,IF($Q22=12,5,IF($Q22=13,4,IF($Q22=14,3,IF($Q22=15,2,0)))))))+IF($Q22=16,1,IF($Q22=17,0,0))</f>
        <v>10</v>
      </c>
      <c r="S22" s="3"/>
      <c r="T22" s="2">
        <f>IF($S22=1,23,IF($S22=2,20,IF($S22=3,18,IF($S22=4,16,IF($S22=5,14,IF($S22=6,12,IF($S22=7,11,IF($S22=8,10,0))))))))+IF($S22=9,9,IF($S22=10,8,IF($S22=11,6,IF($S22=12,5,IF($S22=13,4,IF($S22=14,3,IF($S22=15,2,0)))))))+IF($S22=16,1,IF($S22=17,0,0))</f>
        <v>0</v>
      </c>
      <c r="U22" s="3"/>
      <c r="V22" s="2">
        <f>IF($U22=1,23,IF($U22=2,20,IF($U22=3,18,IF($U22=4,16,IF($U22=5,14,IF($U22=6,12,IF($U22=7,11,IF($U22=8,10,0))))))))+IF($U22=9,9,IF($U22=10,8,IF($U22=11,6,IF($U22=12,5,IF($U22=13,4,IF($U22=14,3,IF($U22=15,2,0)))))))+IF($U22=16,1,IF($U22=17,0,0))</f>
        <v>0</v>
      </c>
      <c r="W22" s="3"/>
      <c r="X22" s="2">
        <f t="shared" si="8"/>
        <v>0</v>
      </c>
      <c r="Y22" s="2" t="s">
        <v>167</v>
      </c>
      <c r="Z22" s="2"/>
      <c r="AA22" s="2"/>
    </row>
    <row r="23" spans="1:27" ht="12.75">
      <c r="A23" s="2">
        <v>18</v>
      </c>
      <c r="B23" s="2">
        <v>45</v>
      </c>
      <c r="C23" s="12" t="s">
        <v>134</v>
      </c>
      <c r="D23" s="12" t="s">
        <v>341</v>
      </c>
      <c r="E23" s="12" t="s">
        <v>97</v>
      </c>
      <c r="F23" s="2">
        <f t="shared" si="0"/>
        <v>9</v>
      </c>
      <c r="G23" s="3"/>
      <c r="H23" s="2"/>
      <c r="I23" s="3"/>
      <c r="J23" s="2"/>
      <c r="K23" s="3"/>
      <c r="L23" s="2"/>
      <c r="M23" s="3"/>
      <c r="N23" s="2"/>
      <c r="O23" s="3"/>
      <c r="P23" s="2"/>
      <c r="Q23" s="3"/>
      <c r="R23" s="2"/>
      <c r="S23" s="3"/>
      <c r="T23" s="2"/>
      <c r="U23" s="3"/>
      <c r="V23" s="2"/>
      <c r="W23" s="3">
        <v>9</v>
      </c>
      <c r="X23" s="2">
        <f t="shared" si="8"/>
        <v>9</v>
      </c>
      <c r="Y23" s="2"/>
      <c r="Z23" s="2"/>
      <c r="AA23" s="2"/>
    </row>
    <row r="24" spans="1:27" ht="12.75">
      <c r="A24" s="2">
        <v>19</v>
      </c>
      <c r="B24" s="2">
        <v>234</v>
      </c>
      <c r="C24" s="2" t="s">
        <v>134</v>
      </c>
      <c r="D24" s="2" t="s">
        <v>87</v>
      </c>
      <c r="E24" s="2" t="s">
        <v>88</v>
      </c>
      <c r="F24" s="2">
        <f t="shared" si="0"/>
        <v>8</v>
      </c>
      <c r="G24" s="3"/>
      <c r="H24" s="2">
        <f>IF($G24=1,23,IF($G24=2,20,IF($G24=3,18,IF($G24=4,16,IF($G24=5,14,IF($G24=6,12,IF($G24=7,11,IF($G24=8,10,0))))))))+IF($G24=9,9,IF($G24=10,8,IF($G24=11,6,IF($G24=12,5,IF($G24=13,4,IF($G24=14,3,IF($G24=15,2,0)))))))+IF($G24=16,1,IF($G24=17,0,0))</f>
        <v>0</v>
      </c>
      <c r="I24" s="3"/>
      <c r="J24" s="2">
        <f>IF($I24=1,23,IF($I24=2,20,IF($I24=3,18,IF($I24=4,16,IF($I24=5,14,IF($I24=6,12,IF($I24=7,11,IF($I24=8,10,0))))))))+IF($I24=9,9,IF($I24=10,8,IF($I24=11,6,IF($I24=12,5,IF($I24=13,4,IF($I24=14,3,IF($I24=15,2,0)))))))+IF($I24=16,1,IF($I24=17,0,0))</f>
        <v>0</v>
      </c>
      <c r="K24" s="3"/>
      <c r="L24" s="2">
        <f>IF($K24=1,23,IF($K24=2,20,IF($K24=3,18,IF($K24=4,16,IF($K24=5,14,IF($K24=6,12,IF($K24=7,11,IF($K24=8,10,0))))))))+IF($K24=9,9,IF($K24=10,8,IF($K24=11,6,IF($K24=12,5,IF($K24=13,4,IF($K24=14,3,IF($K24=15,2,0)))))))+IF($K24=16,1,IF($K24=17,0,0))</f>
        <v>0</v>
      </c>
      <c r="M24" s="3">
        <v>10</v>
      </c>
      <c r="N24" s="2">
        <f>IF($M24=1,23,IF($M24=2,20,IF($M24=3,18,IF($M24=4,16,IF($M24=5,14,IF($M24=6,12,IF($M24=7,11,IF($M24=8,10,0))))))))+IF($M24=9,9,IF($M24=10,8,IF($M24=11,6,IF($M24=12,5,IF($M24=13,4,IF($M24=14,3,IF($M24=15,2,0)))))))+IF($M24=16,1,IF($M24=17,0,0))</f>
        <v>8</v>
      </c>
      <c r="O24" s="3"/>
      <c r="P24" s="2">
        <f>IF($O24=1,23,IF($O24=2,20,IF($O24=3,18,IF($O24=4,16,IF($O24=5,14,IF($O24=6,12,IF($O24=7,11,IF($O24=8,10,0))))))))+IF($O24=9,9,IF($O24=10,8,IF($O24=11,6,IF($O24=12,5,IF($O24=13,4,IF($O24=14,3,IF($O24=15,2,0)))))))+IF($O24=16,1,IF($O24=17,0,0))</f>
        <v>0</v>
      </c>
      <c r="Q24" s="3"/>
      <c r="R24" s="2">
        <f>IF($Q24=1,23,IF($Q24=2,20,IF($Q24=3,18,IF($Q24=4,16,IF($Q24=5,14,IF($Q24=6,12,IF($Q24=7,11,IF($Q24=8,10,0))))))))+IF($Q24=9,9,IF($Q24=10,8,IF($Q24=11,6,IF($Q24=12,5,IF($Q24=13,4,IF($Q24=14,3,IF($Q24=15,2,0)))))))+IF($Q24=16,1,IF($Q24=17,0,0))</f>
        <v>0</v>
      </c>
      <c r="S24" s="3"/>
      <c r="T24" s="2">
        <f>IF($S24=1,23,IF($S24=2,20,IF($S24=3,18,IF($S24=4,16,IF($S24=5,14,IF($S24=6,12,IF($S24=7,11,IF($S24=8,10,0))))))))+IF($S24=9,9,IF($S24=10,8,IF($S24=11,6,IF($S24=12,5,IF($S24=13,4,IF($S24=14,3,IF($S24=15,2,0)))))))+IF($S24=16,1,IF($S24=17,0,0))</f>
        <v>0</v>
      </c>
      <c r="U24" s="3"/>
      <c r="V24" s="2">
        <f>IF($U24=1,23,IF($U24=2,20,IF($U24=3,18,IF($U24=4,16,IF($U24=5,14,IF($U24=6,12,IF($U24=7,11,IF($U24=8,10,0))))))))+IF($U24=9,9,IF($U24=10,8,IF($U24=11,6,IF($U24=12,5,IF($U24=13,4,IF($U24=14,3,IF($U24=15,2,0)))))))+IF($U24=16,1,IF($U24=17,0,0))</f>
        <v>0</v>
      </c>
      <c r="W24" s="3"/>
      <c r="X24" s="2">
        <f t="shared" si="8"/>
        <v>0</v>
      </c>
      <c r="Y24" s="2" t="s">
        <v>89</v>
      </c>
      <c r="Z24" s="2" t="s">
        <v>58</v>
      </c>
      <c r="AA24" s="2" t="s">
        <v>90</v>
      </c>
    </row>
    <row r="25" spans="1:27" ht="12.75">
      <c r="A25" s="2">
        <v>20</v>
      </c>
      <c r="B25" s="2">
        <v>229</v>
      </c>
      <c r="C25" s="2" t="s">
        <v>134</v>
      </c>
      <c r="D25" s="2" t="s">
        <v>181</v>
      </c>
      <c r="E25" s="2" t="s">
        <v>182</v>
      </c>
      <c r="F25" s="2">
        <f t="shared" si="0"/>
        <v>6</v>
      </c>
      <c r="G25" s="3"/>
      <c r="H25" s="2">
        <f>IF($G25=1,23,IF($G25=2,20,IF($G25=3,18,IF($G25=4,16,IF($G25=5,14,IF($G25=6,12,IF($G25=7,11,IF($G25=8,10,0))))))))+IF($G25=9,9,IF($G25=10,8,IF($G25=11,6,IF($G25=12,5,IF($G25=13,4,IF($G25=14,3,IF($G25=15,2,0)))))))+IF($G25=16,1,IF($G25=17,0,0))</f>
        <v>0</v>
      </c>
      <c r="I25" s="3"/>
      <c r="J25" s="2">
        <f>IF($I25=1,23,IF($I25=2,20,IF($I25=3,18,IF($I25=4,16,IF($I25=5,14,IF($I25=6,12,IF($I25=7,11,IF($I25=8,10,0))))))))+IF($I25=9,9,IF($I25=10,8,IF($I25=11,6,IF($I25=12,5,IF($I25=13,4,IF($I25=14,3,IF($I25=15,2,0)))))))+IF($I25=16,1,IF($I25=17,0,0))</f>
        <v>0</v>
      </c>
      <c r="K25" s="3"/>
      <c r="L25" s="2">
        <f>IF($K25=1,23,IF($K25=2,20,IF($K25=3,18,IF($K25=4,16,IF($K25=5,14,IF($K25=6,12,IF($K25=7,11,IF($K25=8,10,0))))))))+IF($K25=9,9,IF($K25=10,8,IF($K25=11,6,IF($K25=12,5,IF($K25=13,4,IF($K25=14,3,IF($K25=15,2,0)))))))+IF($K25=16,1,IF($K25=17,0,0))</f>
        <v>0</v>
      </c>
      <c r="M25" s="3">
        <v>11</v>
      </c>
      <c r="N25" s="2">
        <f>IF($M25=1,23,IF($M25=2,20,IF($M25=3,18,IF($M25=4,16,IF($M25=5,14,IF($M25=6,12,IF($M25=7,11,IF($M25=8,10,0))))))))+IF($M25=9,9,IF($M25=10,8,IF($M25=11,6,IF($M25=12,5,IF($M25=13,4,IF($M25=14,3,IF($M25=15,2,0)))))))+IF($M25=16,1,IF($M25=17,0,0))</f>
        <v>6</v>
      </c>
      <c r="O25" s="3"/>
      <c r="P25" s="2">
        <f>IF($O25=1,23,IF($O25=2,20,IF($O25=3,18,IF($O25=4,16,IF($O25=5,14,IF($O25=6,12,IF($O25=7,11,IF($O25=8,10,0))))))))+IF($O25=9,9,IF($O25=10,8,IF($O25=11,6,IF($O25=12,5,IF($O25=13,4,IF($O25=14,3,IF($O25=15,2,0)))))))+IF($O25=16,1,IF($O25=17,0,0))</f>
        <v>0</v>
      </c>
      <c r="Q25" s="3"/>
      <c r="R25" s="2">
        <f>IF($Q25=1,23,IF($Q25=2,20,IF($Q25=3,18,IF($Q25=4,16,IF($Q25=5,14,IF($Q25=6,12,IF($Q25=7,11,IF($Q25=8,10,0))))))))+IF($Q25=9,9,IF($Q25=10,8,IF($Q25=11,6,IF($Q25=12,5,IF($Q25=13,4,IF($Q25=14,3,IF($Q25=15,2,0)))))))+IF($Q25=16,1,IF($Q25=17,0,0))</f>
        <v>0</v>
      </c>
      <c r="S25" s="3"/>
      <c r="T25" s="2">
        <f>IF($S25=1,23,IF($S25=2,20,IF($S25=3,18,IF($S25=4,16,IF($S25=5,14,IF($S25=6,12,IF($S25=7,11,IF($S25=8,10,0))))))))+IF($S25=9,9,IF($S25=10,8,IF($S25=11,6,IF($S25=12,5,IF($S25=13,4,IF($S25=14,3,IF($S25=15,2,0)))))))+IF($S25=16,1,IF($S25=17,0,0))</f>
        <v>0</v>
      </c>
      <c r="U25" s="3"/>
      <c r="V25" s="2">
        <f>IF($U25=1,23,IF($U25=2,20,IF($U25=3,18,IF($U25=4,16,IF($U25=5,14,IF($U25=6,12,IF($U25=7,11,IF($U25=8,10,0))))))))+IF($U25=9,9,IF($U25=10,8,IF($U25=11,6,IF($U25=12,5,IF($U25=13,4,IF($U25=14,3,IF($U25=15,2,0)))))))+IF($U25=16,1,IF($U25=17,0,0))</f>
        <v>0</v>
      </c>
      <c r="W25" s="3"/>
      <c r="X25" s="2">
        <f t="shared" si="8"/>
        <v>0</v>
      </c>
      <c r="Y25" s="2" t="s">
        <v>183</v>
      </c>
      <c r="Z25" s="2" t="s">
        <v>53</v>
      </c>
      <c r="AA25" s="2" t="s">
        <v>184</v>
      </c>
    </row>
    <row r="26" spans="1:27" ht="12.75">
      <c r="A26" s="2">
        <v>21</v>
      </c>
      <c r="B26" s="2">
        <v>4</v>
      </c>
      <c r="C26" s="2" t="s">
        <v>134</v>
      </c>
      <c r="D26" s="2" t="s">
        <v>151</v>
      </c>
      <c r="E26" s="2" t="s">
        <v>152</v>
      </c>
      <c r="F26" s="2">
        <f t="shared" si="0"/>
        <v>4</v>
      </c>
      <c r="G26" s="3"/>
      <c r="H26" s="2">
        <f>IF($G26=1,23,IF($G26=2,20,IF($G26=3,18,IF($G26=4,16,IF($G26=5,14,IF($G26=6,12,IF($G26=7,11,IF($G26=8,10,0))))))))+IF($G26=9,9,IF($G26=10,8,IF($G26=11,6,IF($G26=12,5,IF($G26=13,4,IF($G26=14,3,IF($G26=15,2,0)))))))+IF($G26=16,1,IF($G26=17,0,0))</f>
        <v>0</v>
      </c>
      <c r="I26" s="3">
        <v>13</v>
      </c>
      <c r="J26" s="2">
        <f>IF($I26=1,23,IF($I26=2,20,IF($I26=3,18,IF($I26=4,16,IF($I26=5,14,IF($I26=6,12,IF($I26=7,11,IF($I26=8,10,0))))))))+IF($I26=9,9,IF($I26=10,8,IF($I26=11,6,IF($I26=12,5,IF($I26=13,4,IF($I26=14,3,IF($I26=15,2,0)))))))+IF($I26=16,1,IF($I26=17,0,0))</f>
        <v>4</v>
      </c>
      <c r="K26" s="3"/>
      <c r="L26" s="2">
        <f>IF($K26=1,23,IF($K26=2,20,IF($K26=3,18,IF($K26=4,16,IF($K26=5,14,IF($K26=6,12,IF($K26=7,11,IF($K26=8,10,0))))))))+IF($K26=9,9,IF($K26=10,8,IF($K26=11,6,IF($K26=12,5,IF($K26=13,4,IF($K26=14,3,IF($K26=15,2,0)))))))+IF($K26=16,1,IF($K26=17,0,0))</f>
        <v>0</v>
      </c>
      <c r="M26" s="3"/>
      <c r="N26" s="2">
        <f>IF($M26=1,23,IF($M26=2,20,IF($M26=3,18,IF($M26=4,16,IF($M26=5,14,IF($M26=6,12,IF($M26=7,11,IF($M26=8,10,0))))))))+IF($M26=9,9,IF($M26=10,8,IF($M26=11,6,IF($M26=12,5,IF($M26=13,4,IF($M26=14,3,IF($M26=15,2,0)))))))+IF($M26=16,1,IF($M26=17,0,0))</f>
        <v>0</v>
      </c>
      <c r="O26" s="3"/>
      <c r="P26" s="2">
        <f>IF($O26=1,23,IF($O26=2,20,IF($O26=3,18,IF($O26=4,16,IF($O26=5,14,IF($O26=6,12,IF($O26=7,11,IF($O26=8,10,0))))))))+IF($O26=9,9,IF($O26=10,8,IF($O26=11,6,IF($O26=12,5,IF($O26=13,4,IF($O26=14,3,IF($O26=15,2,0)))))))+IF($O26=16,1,IF($O26=17,0,0))</f>
        <v>0</v>
      </c>
      <c r="Q26" s="3"/>
      <c r="R26" s="2">
        <f>IF($Q26=1,23,IF($Q26=2,20,IF($Q26=3,18,IF($Q26=4,16,IF($Q26=5,14,IF($Q26=6,12,IF($Q26=7,11,IF($Q26=8,10,0))))))))+IF($Q26=9,9,IF($Q26=10,8,IF($Q26=11,6,IF($Q26=12,5,IF($Q26=13,4,IF($Q26=14,3,IF($Q26=15,2,0)))))))+IF($Q26=16,1,IF($Q26=17,0,0))</f>
        <v>0</v>
      </c>
      <c r="S26" s="3"/>
      <c r="T26" s="2">
        <f>IF($S26=1,23,IF($S26=2,20,IF($S26=3,18,IF($S26=4,16,IF($S26=5,14,IF($S26=6,12,IF($S26=7,11,IF($S26=8,10,0))))))))+IF($S26=9,9,IF($S26=10,8,IF($S26=11,6,IF($S26=12,5,IF($S26=13,4,IF($S26=14,3,IF($S26=15,2,0)))))))+IF($S26=16,1,IF($S26=17,0,0))</f>
        <v>0</v>
      </c>
      <c r="U26" s="3"/>
      <c r="V26" s="2">
        <f>IF($U26=1,23,IF($U26=2,20,IF($U26=3,18,IF($U26=4,16,IF($U26=5,14,IF($U26=6,12,IF($U26=7,11,IF($U26=8,10,0))))))))+IF($U26=9,9,IF($U26=10,8,IF($U26=11,6,IF($U26=12,5,IF($U26=13,4,IF($U26=14,3,IF($U26=15,2,0)))))))+IF($U26=16,1,IF($U26=17,0,0))</f>
        <v>0</v>
      </c>
      <c r="W26" s="3"/>
      <c r="X26" s="2">
        <f t="shared" si="8"/>
        <v>0</v>
      </c>
      <c r="Y26" s="2" t="s">
        <v>153</v>
      </c>
      <c r="Z26" s="2" t="s">
        <v>73</v>
      </c>
      <c r="AA26" s="2"/>
    </row>
    <row r="27" spans="1:27" ht="12.75">
      <c r="A27" s="2">
        <v>22</v>
      </c>
      <c r="B27" s="2">
        <v>44</v>
      </c>
      <c r="C27" s="2" t="s">
        <v>134</v>
      </c>
      <c r="D27" s="2" t="s">
        <v>75</v>
      </c>
      <c r="E27" s="2" t="s">
        <v>80</v>
      </c>
      <c r="F27" s="2">
        <f t="shared" si="0"/>
        <v>3</v>
      </c>
      <c r="G27" s="3"/>
      <c r="H27" s="2">
        <f>IF($G27=1,23,IF($G27=2,20,IF($G27=3,18,IF($G27=4,16,IF($G27=5,14,IF($G27=6,12,IF($G27=7,11,IF($G27=8,10,0))))))))+IF($G27=9,9,IF($G27=10,8,IF($G27=11,6,IF($G27=12,5,IF($G27=13,4,IF($G27=14,3,IF($G27=15,2,0)))))))+IF($G27=16,1,IF($G27=17,0,0))</f>
        <v>0</v>
      </c>
      <c r="I27" s="3">
        <v>14</v>
      </c>
      <c r="J27" s="2">
        <f>IF($I27=1,23,IF($I27=2,20,IF($I27=3,18,IF($I27=4,16,IF($I27=5,14,IF($I27=6,12,IF($I27=7,11,IF($I27=8,10,0))))))))+IF($I27=9,9,IF($I27=10,8,IF($I27=11,6,IF($I27=12,5,IF($I27=13,4,IF($I27=14,3,IF($I27=15,2,0)))))))+IF($I27=16,1,IF($I27=17,0,0))</f>
        <v>3</v>
      </c>
      <c r="K27" s="3"/>
      <c r="L27" s="2">
        <f>IF($K27=1,23,IF($K27=2,20,IF($K27=3,18,IF($K27=4,16,IF($K27=5,14,IF($K27=6,12,IF($K27=7,11,IF($K27=8,10,0))))))))+IF($K27=9,9,IF($K27=10,8,IF($K27=11,6,IF($K27=12,5,IF($K27=13,4,IF($K27=14,3,IF($K27=15,2,0)))))))+IF($K27=16,1,IF($K27=17,0,0))</f>
        <v>0</v>
      </c>
      <c r="M27" s="3"/>
      <c r="N27" s="2">
        <f>IF($M27=1,23,IF($M27=2,20,IF($M27=3,18,IF($M27=4,16,IF($M27=5,14,IF($M27=6,12,IF($M27=7,11,IF($M27=8,10,0))))))))+IF($M27=9,9,IF($M27=10,8,IF($M27=11,6,IF($M27=12,5,IF($M27=13,4,IF($M27=14,3,IF($M27=15,2,0)))))))+IF($M27=16,1,IF($M27=17,0,0))</f>
        <v>0</v>
      </c>
      <c r="O27" s="3"/>
      <c r="P27" s="2">
        <f>IF($O27=1,23,IF($O27=2,20,IF($O27=3,18,IF($O27=4,16,IF($O27=5,14,IF($O27=6,12,IF($O27=7,11,IF($O27=8,10,0))))))))+IF($O27=9,9,IF($O27=10,8,IF($O27=11,6,IF($O27=12,5,IF($O27=13,4,IF($O27=14,3,IF($O27=15,2,0)))))))+IF($O27=16,1,IF($O27=17,0,0))</f>
        <v>0</v>
      </c>
      <c r="Q27" s="3"/>
      <c r="R27" s="2">
        <f>IF($Q27=1,23,IF($Q27=2,20,IF($Q27=3,18,IF($Q27=4,16,IF($Q27=5,14,IF($Q27=6,12,IF($Q27=7,11,IF($Q27=8,10,0))))))))+IF($Q27=9,9,IF($Q27=10,8,IF($Q27=11,6,IF($Q27=12,5,IF($Q27=13,4,IF($Q27=14,3,IF($Q27=15,2,0)))))))+IF($Q27=16,1,IF($Q27=17,0,0))</f>
        <v>0</v>
      </c>
      <c r="S27" s="3"/>
      <c r="T27" s="2">
        <f>IF($S27=1,23,IF($S27=2,20,IF($S27=3,18,IF($S27=4,16,IF($S27=5,14,IF($S27=6,12,IF($S27=7,11,IF($S27=8,10,0))))))))+IF($S27=9,9,IF($S27=10,8,IF($S27=11,6,IF($S27=12,5,IF($S27=13,4,IF($S27=14,3,IF($S27=15,2,0)))))))+IF($S27=16,1,IF($S27=17,0,0))</f>
        <v>0</v>
      </c>
      <c r="U27" s="3"/>
      <c r="V27" s="2">
        <f>IF($U27=1,23,IF($U27=2,20,IF($U27=3,18,IF($U27=4,16,IF($U27=5,14,IF($U27=6,12,IF($U27=7,11,IF($U27=8,10,0))))))))+IF($U27=9,9,IF($U27=10,8,IF($U27=11,6,IF($U27=12,5,IF($U27=13,4,IF($U27=14,3,IF($U27=15,2,0)))))))+IF($U27=16,1,IF($U27=17,0,0))</f>
        <v>0</v>
      </c>
      <c r="W27" s="3"/>
      <c r="X27" s="2">
        <f t="shared" si="8"/>
        <v>0</v>
      </c>
      <c r="Y27" s="2" t="s">
        <v>81</v>
      </c>
      <c r="Z27" s="2" t="s">
        <v>53</v>
      </c>
      <c r="AA27" s="2"/>
    </row>
  </sheetData>
  <sheetProtection/>
  <mergeCells count="10">
    <mergeCell ref="B2:M2"/>
    <mergeCell ref="G4:H4"/>
    <mergeCell ref="I4:J4"/>
    <mergeCell ref="K4:L4"/>
    <mergeCell ref="M4:N4"/>
    <mergeCell ref="W4:X4"/>
    <mergeCell ref="O4:P4"/>
    <mergeCell ref="Q4:R4"/>
    <mergeCell ref="S4:T4"/>
    <mergeCell ref="U4:V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A21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12.421875" style="0" customWidth="1"/>
    <col min="2" max="2" width="8.57421875" style="0" customWidth="1"/>
    <col min="3" max="3" width="16.8515625" style="0" customWidth="1"/>
    <col min="4" max="5" width="18.28125" style="0" customWidth="1"/>
    <col min="6" max="6" width="15.57421875" style="0" customWidth="1"/>
    <col min="25" max="25" width="22.28125" style="0" customWidth="1"/>
    <col min="27" max="27" width="54.140625" style="0" customWidth="1"/>
  </cols>
  <sheetData>
    <row r="2" spans="2:13" ht="15.75">
      <c r="B2" s="23" t="s">
        <v>94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4" spans="1:27" ht="15.7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2" t="str">
        <f>"May 30"</f>
        <v>May 30</v>
      </c>
      <c r="H4" s="22"/>
      <c r="I4" s="22" t="str">
        <f>"June 6"</f>
        <v>June 6</v>
      </c>
      <c r="J4" s="22"/>
      <c r="K4" s="22" t="str">
        <f>"June 13"</f>
        <v>June 13</v>
      </c>
      <c r="L4" s="22"/>
      <c r="M4" s="22" t="str">
        <f>"June 20"</f>
        <v>June 20</v>
      </c>
      <c r="N4" s="22"/>
      <c r="O4" s="22" t="str">
        <f>"June 27"</f>
        <v>June 27</v>
      </c>
      <c r="P4" s="22"/>
      <c r="Q4" s="22" t="str">
        <f>"July 4"</f>
        <v>July 4</v>
      </c>
      <c r="R4" s="22"/>
      <c r="S4" s="22" t="str">
        <f>"July 11"</f>
        <v>July 11</v>
      </c>
      <c r="T4" s="22"/>
      <c r="U4" s="22" t="str">
        <f>"July 25"</f>
        <v>July 25</v>
      </c>
      <c r="V4" s="22"/>
      <c r="W4" s="22" t="str">
        <f>"Sept 26"</f>
        <v>Sept 26</v>
      </c>
      <c r="X4" s="22"/>
      <c r="Y4" s="1" t="s">
        <v>8</v>
      </c>
      <c r="Z4" s="1" t="s">
        <v>9</v>
      </c>
      <c r="AA4" s="1" t="s">
        <v>10</v>
      </c>
    </row>
    <row r="5" spans="7:24" ht="12.75">
      <c r="G5" s="2" t="s">
        <v>6</v>
      </c>
      <c r="H5" s="2" t="s">
        <v>7</v>
      </c>
      <c r="I5" s="2" t="s">
        <v>6</v>
      </c>
      <c r="J5" s="2" t="s">
        <v>7</v>
      </c>
      <c r="K5" s="2" t="s">
        <v>6</v>
      </c>
      <c r="L5" s="2" t="s">
        <v>7</v>
      </c>
      <c r="M5" s="2" t="s">
        <v>6</v>
      </c>
      <c r="N5" s="2" t="s">
        <v>7</v>
      </c>
      <c r="O5" s="2" t="s">
        <v>6</v>
      </c>
      <c r="P5" s="2" t="s">
        <v>7</v>
      </c>
      <c r="Q5" s="2" t="s">
        <v>6</v>
      </c>
      <c r="R5" s="2" t="s">
        <v>7</v>
      </c>
      <c r="S5" s="2" t="s">
        <v>6</v>
      </c>
      <c r="T5" s="2" t="s">
        <v>7</v>
      </c>
      <c r="U5" s="2" t="s">
        <v>6</v>
      </c>
      <c r="V5" s="2" t="s">
        <v>7</v>
      </c>
      <c r="W5" s="2" t="s">
        <v>6</v>
      </c>
      <c r="X5" s="2" t="s">
        <v>7</v>
      </c>
    </row>
    <row r="6" spans="1:27" ht="12.75">
      <c r="A6" s="9">
        <v>1</v>
      </c>
      <c r="B6" s="9">
        <v>22</v>
      </c>
      <c r="C6" s="9" t="s">
        <v>95</v>
      </c>
      <c r="D6" s="9" t="s">
        <v>128</v>
      </c>
      <c r="E6" s="9" t="s">
        <v>126</v>
      </c>
      <c r="F6" s="9">
        <f aca="true" t="shared" si="0" ref="F6:F21">H6+J6+L6+N6+P6+R6+T6+V6+X6</f>
        <v>136</v>
      </c>
      <c r="G6" s="3">
        <v>2</v>
      </c>
      <c r="H6" s="2">
        <f aca="true" t="shared" si="1" ref="H6:H17">IF($G6=1,23,IF($G6=2,20,IF($G6=3,18,IF($G6=4,16,IF($G6=5,14,IF($G6=6,12,IF($G6=7,11,IF($G6=8,10,0))))))))+IF($G6=9,9,IF($G6=10,8,IF($G6=11,6,IF($G6=12,5,IF($G6=13,4,IF($G6=14,3,IF($G6=15,2,0)))))))+IF($G6=16,1,IF($G6=17,0,0))</f>
        <v>20</v>
      </c>
      <c r="I6" s="3">
        <v>5</v>
      </c>
      <c r="J6" s="2">
        <f aca="true" t="shared" si="2" ref="J6:J17">IF($I6=1,23,IF($I6=2,20,IF($I6=3,18,IF($I6=4,16,IF($I6=5,14,IF($I6=6,12,IF($I6=7,11,IF($I6=8,10,0))))))))+IF($I6=9,9,IF($I6=10,8,IF($I6=11,6,IF($I6=12,5,IF($I6=13,4,IF($I6=14,3,IF($I6=15,2,0)))))))+IF($I6=16,1,IF($I6=17,0,0))</f>
        <v>14</v>
      </c>
      <c r="K6" s="3">
        <v>4</v>
      </c>
      <c r="L6" s="2">
        <f aca="true" t="shared" si="3" ref="L6:L17">IF($K6=1,23,IF($K6=2,20,IF($K6=3,18,IF($K6=4,16,IF($K6=5,14,IF($K6=6,12,IF($K6=7,11,IF($K6=8,10,0))))))))+IF($K6=9,9,IF($K6=10,8,IF($K6=11,6,IF($K6=12,5,IF($K6=13,4,IF($K6=14,3,IF($K6=15,2,0)))))))+IF($K6=16,1,IF($K6=17,0,0))</f>
        <v>16</v>
      </c>
      <c r="M6" s="3">
        <v>1</v>
      </c>
      <c r="N6" s="2">
        <f aca="true" t="shared" si="4" ref="N6:N17">IF($M6=1,23,IF($M6=2,20,IF($M6=3,18,IF($M6=4,16,IF($M6=5,14,IF($M6=6,12,IF($M6=7,11,IF($M6=8,10,0))))))))+IF($M6=9,9,IF($M6=10,8,IF($M6=11,6,IF($M6=12,5,IF($M6=13,4,IF($M6=14,3,IF($M6=15,2,0)))))))+IF($M6=16,1,IF($M6=17,0,0))</f>
        <v>23</v>
      </c>
      <c r="O6" s="3"/>
      <c r="P6" s="2">
        <f aca="true" t="shared" si="5" ref="P6:P17">IF($O6=1,23,IF($O6=2,20,IF($O6=3,18,IF($O6=4,16,IF($O6=5,14,IF($O6=6,12,IF($O6=7,11,IF($O6=8,10,0))))))))+IF($O6=9,9,IF($O6=10,8,IF($O6=11,6,IF($O6=12,5,IF($O6=13,4,IF($O6=14,3,IF($O6=15,2,0)))))))+IF($O6=16,1,IF($O6=17,0,0))</f>
        <v>0</v>
      </c>
      <c r="Q6" s="3">
        <v>1</v>
      </c>
      <c r="R6" s="2">
        <f aca="true" t="shared" si="6" ref="R6:R17">IF($Q6=1,23,IF($Q6=2,20,IF($Q6=3,18,IF($Q6=4,16,IF($Q6=5,14,IF($Q6=6,12,IF($Q6=7,11,IF($Q6=8,10,0))))))))+IF($Q6=9,9,IF($Q6=10,8,IF($Q6=11,6,IF($Q6=12,5,IF($Q6=13,4,IF($Q6=14,3,IF($Q6=15,2,0)))))))+IF($Q6=16,1,IF($Q6=17,0,0))</f>
        <v>23</v>
      </c>
      <c r="S6" s="3">
        <v>4</v>
      </c>
      <c r="T6" s="2">
        <f aca="true" t="shared" si="7" ref="T6:T17">IF($S6=1,23,IF($S6=2,20,IF($S6=3,18,IF($S6=4,16,IF($S6=5,14,IF($S6=6,12,IF($S6=7,11,IF($S6=8,10,0))))))))+IF($S6=9,9,IF($S6=10,8,IF($S6=11,6,IF($S6=12,5,IF($S6=13,4,IF($S6=14,3,IF($S6=15,2,0)))))))+IF($S6=16,1,IF($S6=17,0,0))</f>
        <v>16</v>
      </c>
      <c r="U6" s="3">
        <v>6</v>
      </c>
      <c r="V6" s="2">
        <v>12</v>
      </c>
      <c r="W6" s="3">
        <v>6</v>
      </c>
      <c r="X6" s="2">
        <f aca="true" t="shared" si="8" ref="X6:X21">IF($W6=1,23,IF($W6=2,20,IF($W6=3,18,IF($W6=4,16,IF($W6=5,14,IF($W6=6,12,IF($W6=7,11,IF($W6=8,10,0))))))))+IF($W6=9,9,IF($W6=10,8,IF($W6=11,6,IF($W6=12,5,IF($W6=13,4,IF($W6=14,3,IF($W6=15,2,0)))))))+IF($W6=16,1,IF($W6=17,0,0))</f>
        <v>12</v>
      </c>
      <c r="Y6" s="2" t="s">
        <v>77</v>
      </c>
      <c r="Z6" s="2" t="s">
        <v>58</v>
      </c>
      <c r="AA6" s="2" t="s">
        <v>129</v>
      </c>
    </row>
    <row r="7" spans="1:27" ht="12.75">
      <c r="A7" s="9">
        <v>2</v>
      </c>
      <c r="B7" s="9">
        <v>15</v>
      </c>
      <c r="C7" s="9" t="s">
        <v>95</v>
      </c>
      <c r="D7" s="9" t="s">
        <v>107</v>
      </c>
      <c r="E7" s="9" t="s">
        <v>108</v>
      </c>
      <c r="F7" s="9">
        <f t="shared" si="0"/>
        <v>130</v>
      </c>
      <c r="G7" s="3">
        <v>4</v>
      </c>
      <c r="H7" s="2">
        <f t="shared" si="1"/>
        <v>16</v>
      </c>
      <c r="I7" s="3">
        <v>4</v>
      </c>
      <c r="J7" s="2">
        <f t="shared" si="2"/>
        <v>16</v>
      </c>
      <c r="K7" s="3">
        <v>3</v>
      </c>
      <c r="L7" s="2">
        <f t="shared" si="3"/>
        <v>18</v>
      </c>
      <c r="M7" s="3">
        <v>4</v>
      </c>
      <c r="N7" s="2">
        <f t="shared" si="4"/>
        <v>16</v>
      </c>
      <c r="O7" s="3"/>
      <c r="P7" s="2">
        <f t="shared" si="5"/>
        <v>0</v>
      </c>
      <c r="Q7" s="3">
        <v>4</v>
      </c>
      <c r="R7" s="2">
        <f t="shared" si="6"/>
        <v>16</v>
      </c>
      <c r="S7" s="3">
        <v>3</v>
      </c>
      <c r="T7" s="2">
        <f t="shared" si="7"/>
        <v>18</v>
      </c>
      <c r="U7" s="3">
        <v>2</v>
      </c>
      <c r="V7" s="2">
        <v>20</v>
      </c>
      <c r="W7" s="3">
        <v>8</v>
      </c>
      <c r="X7" s="2">
        <f t="shared" si="8"/>
        <v>10</v>
      </c>
      <c r="Y7" s="2" t="s">
        <v>109</v>
      </c>
      <c r="Z7" s="2" t="s">
        <v>58</v>
      </c>
      <c r="AA7" s="2" t="s">
        <v>110</v>
      </c>
    </row>
    <row r="8" spans="1:27" ht="12.75">
      <c r="A8" s="9">
        <v>3</v>
      </c>
      <c r="B8" s="9">
        <v>88</v>
      </c>
      <c r="C8" s="9" t="s">
        <v>95</v>
      </c>
      <c r="D8" s="9" t="s">
        <v>117</v>
      </c>
      <c r="E8" s="9" t="s">
        <v>118</v>
      </c>
      <c r="F8" s="9">
        <f t="shared" si="0"/>
        <v>108</v>
      </c>
      <c r="G8" s="3">
        <v>3</v>
      </c>
      <c r="H8" s="2">
        <f t="shared" si="1"/>
        <v>18</v>
      </c>
      <c r="I8" s="3">
        <v>3</v>
      </c>
      <c r="J8" s="2">
        <f t="shared" si="2"/>
        <v>18</v>
      </c>
      <c r="K8" s="3">
        <v>1</v>
      </c>
      <c r="L8" s="2">
        <f t="shared" si="3"/>
        <v>23</v>
      </c>
      <c r="M8" s="3"/>
      <c r="N8" s="2">
        <f t="shared" si="4"/>
        <v>0</v>
      </c>
      <c r="O8" s="3"/>
      <c r="P8" s="2">
        <f t="shared" si="5"/>
        <v>0</v>
      </c>
      <c r="Q8" s="3">
        <v>10</v>
      </c>
      <c r="R8" s="2">
        <f t="shared" si="6"/>
        <v>8</v>
      </c>
      <c r="S8" s="3"/>
      <c r="T8" s="2">
        <f t="shared" si="7"/>
        <v>0</v>
      </c>
      <c r="U8" s="3">
        <v>3</v>
      </c>
      <c r="V8" s="2">
        <v>18</v>
      </c>
      <c r="W8" s="3">
        <v>1</v>
      </c>
      <c r="X8" s="2">
        <f t="shared" si="8"/>
        <v>23</v>
      </c>
      <c r="Y8" s="2" t="s">
        <v>77</v>
      </c>
      <c r="Z8" s="2" t="s">
        <v>53</v>
      </c>
      <c r="AA8" s="2" t="s">
        <v>119</v>
      </c>
    </row>
    <row r="9" spans="1:27" ht="12.75">
      <c r="A9" s="2">
        <v>4</v>
      </c>
      <c r="B9" s="2">
        <v>73</v>
      </c>
      <c r="C9" s="2" t="s">
        <v>95</v>
      </c>
      <c r="D9" s="2" t="s">
        <v>100</v>
      </c>
      <c r="E9" s="2" t="s">
        <v>120</v>
      </c>
      <c r="F9" s="2">
        <f t="shared" si="0"/>
        <v>101</v>
      </c>
      <c r="G9" s="3">
        <v>1</v>
      </c>
      <c r="H9" s="2">
        <f t="shared" si="1"/>
        <v>23</v>
      </c>
      <c r="I9" s="3">
        <v>1</v>
      </c>
      <c r="J9" s="2">
        <f t="shared" si="2"/>
        <v>23</v>
      </c>
      <c r="K9" s="3">
        <v>5</v>
      </c>
      <c r="L9" s="2">
        <f t="shared" si="3"/>
        <v>14</v>
      </c>
      <c r="M9" s="3"/>
      <c r="N9" s="2">
        <f t="shared" si="4"/>
        <v>0</v>
      </c>
      <c r="O9" s="3"/>
      <c r="P9" s="2">
        <f t="shared" si="5"/>
        <v>0</v>
      </c>
      <c r="Q9" s="3"/>
      <c r="R9" s="2">
        <f t="shared" si="6"/>
        <v>0</v>
      </c>
      <c r="S9" s="3"/>
      <c r="T9" s="2">
        <f t="shared" si="7"/>
        <v>0</v>
      </c>
      <c r="U9" s="3">
        <v>1</v>
      </c>
      <c r="V9" s="2">
        <v>23</v>
      </c>
      <c r="W9" s="3">
        <v>3</v>
      </c>
      <c r="X9" s="2">
        <f t="shared" si="8"/>
        <v>18</v>
      </c>
      <c r="Y9" s="2" t="s">
        <v>121</v>
      </c>
      <c r="Z9" s="2" t="s">
        <v>73</v>
      </c>
      <c r="AA9" s="2"/>
    </row>
    <row r="10" spans="1:27" ht="12.75">
      <c r="A10" s="2">
        <v>5</v>
      </c>
      <c r="B10" s="2">
        <v>53</v>
      </c>
      <c r="C10" s="2" t="s">
        <v>95</v>
      </c>
      <c r="D10" s="2" t="s">
        <v>130</v>
      </c>
      <c r="E10" s="2" t="s">
        <v>131</v>
      </c>
      <c r="F10" s="2">
        <f t="shared" si="0"/>
        <v>95</v>
      </c>
      <c r="G10" s="3"/>
      <c r="H10" s="2">
        <f t="shared" si="1"/>
        <v>0</v>
      </c>
      <c r="I10" s="3"/>
      <c r="J10" s="2">
        <f t="shared" si="2"/>
        <v>0</v>
      </c>
      <c r="K10" s="3">
        <v>2</v>
      </c>
      <c r="L10" s="2">
        <f t="shared" si="3"/>
        <v>20</v>
      </c>
      <c r="M10" s="3"/>
      <c r="N10" s="2">
        <f t="shared" si="4"/>
        <v>0</v>
      </c>
      <c r="O10" s="3"/>
      <c r="P10" s="2">
        <f t="shared" si="5"/>
        <v>0</v>
      </c>
      <c r="Q10" s="3">
        <v>2</v>
      </c>
      <c r="R10" s="2">
        <f t="shared" si="6"/>
        <v>20</v>
      </c>
      <c r="S10" s="3">
        <v>1</v>
      </c>
      <c r="T10" s="2">
        <f t="shared" si="7"/>
        <v>23</v>
      </c>
      <c r="U10" s="3">
        <v>4</v>
      </c>
      <c r="V10" s="2">
        <v>16</v>
      </c>
      <c r="W10" s="3">
        <v>4</v>
      </c>
      <c r="X10" s="2">
        <f t="shared" si="8"/>
        <v>16</v>
      </c>
      <c r="Y10" s="2" t="s">
        <v>132</v>
      </c>
      <c r="Z10" s="2" t="s">
        <v>53</v>
      </c>
      <c r="AA10" s="2"/>
    </row>
    <row r="11" spans="1:27" ht="12.75">
      <c r="A11" s="2">
        <v>6</v>
      </c>
      <c r="B11" s="2">
        <v>19</v>
      </c>
      <c r="C11" s="2" t="s">
        <v>95</v>
      </c>
      <c r="D11" s="2" t="s">
        <v>125</v>
      </c>
      <c r="E11" s="2" t="s">
        <v>126</v>
      </c>
      <c r="F11" s="2">
        <f t="shared" si="0"/>
        <v>94</v>
      </c>
      <c r="G11" s="3">
        <v>7</v>
      </c>
      <c r="H11" s="2">
        <f t="shared" si="1"/>
        <v>11</v>
      </c>
      <c r="I11" s="3">
        <v>6</v>
      </c>
      <c r="J11" s="2">
        <f t="shared" si="2"/>
        <v>12</v>
      </c>
      <c r="K11" s="3">
        <v>6</v>
      </c>
      <c r="L11" s="2">
        <f t="shared" si="3"/>
        <v>12</v>
      </c>
      <c r="M11" s="3">
        <v>3</v>
      </c>
      <c r="N11" s="2">
        <f t="shared" si="4"/>
        <v>18</v>
      </c>
      <c r="O11" s="3"/>
      <c r="P11" s="2">
        <f t="shared" si="5"/>
        <v>0</v>
      </c>
      <c r="Q11" s="3">
        <v>7</v>
      </c>
      <c r="R11" s="2">
        <f t="shared" si="6"/>
        <v>11</v>
      </c>
      <c r="S11" s="3">
        <v>5</v>
      </c>
      <c r="T11" s="2">
        <f t="shared" si="7"/>
        <v>14</v>
      </c>
      <c r="U11" s="3">
        <v>7</v>
      </c>
      <c r="V11" s="2">
        <v>11</v>
      </c>
      <c r="W11" s="3">
        <v>12</v>
      </c>
      <c r="X11" s="2">
        <f t="shared" si="8"/>
        <v>5</v>
      </c>
      <c r="Y11" s="2" t="s">
        <v>77</v>
      </c>
      <c r="Z11" s="2" t="s">
        <v>58</v>
      </c>
      <c r="AA11" s="2" t="s">
        <v>127</v>
      </c>
    </row>
    <row r="12" spans="1:27" ht="12.75">
      <c r="A12" s="2">
        <v>7</v>
      </c>
      <c r="B12" s="2">
        <v>12</v>
      </c>
      <c r="C12" s="2" t="s">
        <v>95</v>
      </c>
      <c r="D12" s="2" t="s">
        <v>100</v>
      </c>
      <c r="E12" s="2" t="s">
        <v>101</v>
      </c>
      <c r="F12" s="2">
        <f t="shared" si="0"/>
        <v>92</v>
      </c>
      <c r="G12" s="3">
        <v>5</v>
      </c>
      <c r="H12" s="2">
        <f t="shared" si="1"/>
        <v>14</v>
      </c>
      <c r="I12" s="3">
        <v>2</v>
      </c>
      <c r="J12" s="2">
        <f t="shared" si="2"/>
        <v>20</v>
      </c>
      <c r="K12" s="3"/>
      <c r="L12" s="2">
        <f t="shared" si="3"/>
        <v>0</v>
      </c>
      <c r="M12" s="3"/>
      <c r="N12" s="2">
        <f t="shared" si="4"/>
        <v>0</v>
      </c>
      <c r="O12" s="3"/>
      <c r="P12" s="2">
        <f t="shared" si="5"/>
        <v>0</v>
      </c>
      <c r="Q12" s="3">
        <v>3</v>
      </c>
      <c r="R12" s="2">
        <f t="shared" si="6"/>
        <v>18</v>
      </c>
      <c r="S12" s="3">
        <v>2</v>
      </c>
      <c r="T12" s="2">
        <f t="shared" si="7"/>
        <v>20</v>
      </c>
      <c r="U12" s="3"/>
      <c r="V12" s="2">
        <v>0</v>
      </c>
      <c r="W12" s="3">
        <v>2</v>
      </c>
      <c r="X12" s="2">
        <f t="shared" si="8"/>
        <v>20</v>
      </c>
      <c r="Y12" s="2" t="s">
        <v>102</v>
      </c>
      <c r="Z12" s="2" t="s">
        <v>58</v>
      </c>
      <c r="AA12" s="2" t="s">
        <v>103</v>
      </c>
    </row>
    <row r="13" spans="1:27" ht="12.75">
      <c r="A13" s="2">
        <v>8</v>
      </c>
      <c r="B13" s="2">
        <v>2</v>
      </c>
      <c r="C13" s="2" t="s">
        <v>95</v>
      </c>
      <c r="D13" s="2" t="s">
        <v>122</v>
      </c>
      <c r="E13" s="2" t="s">
        <v>123</v>
      </c>
      <c r="F13" s="2">
        <f t="shared" si="0"/>
        <v>83</v>
      </c>
      <c r="G13" s="3">
        <v>8</v>
      </c>
      <c r="H13" s="2">
        <f t="shared" si="1"/>
        <v>10</v>
      </c>
      <c r="I13" s="3">
        <v>8</v>
      </c>
      <c r="J13" s="2">
        <f t="shared" si="2"/>
        <v>10</v>
      </c>
      <c r="K13" s="3"/>
      <c r="L13" s="2">
        <f t="shared" si="3"/>
        <v>0</v>
      </c>
      <c r="M13" s="3">
        <v>2</v>
      </c>
      <c r="N13" s="2">
        <f t="shared" si="4"/>
        <v>20</v>
      </c>
      <c r="O13" s="3"/>
      <c r="P13" s="2">
        <f t="shared" si="5"/>
        <v>0</v>
      </c>
      <c r="Q13" s="3">
        <v>6</v>
      </c>
      <c r="R13" s="2">
        <f t="shared" si="6"/>
        <v>12</v>
      </c>
      <c r="S13" s="3">
        <v>6</v>
      </c>
      <c r="T13" s="2">
        <f t="shared" si="7"/>
        <v>12</v>
      </c>
      <c r="U13" s="3">
        <v>8</v>
      </c>
      <c r="V13" s="2">
        <v>10</v>
      </c>
      <c r="W13" s="3">
        <v>9</v>
      </c>
      <c r="X13" s="2">
        <f t="shared" si="8"/>
        <v>9</v>
      </c>
      <c r="Y13" s="2" t="s">
        <v>77</v>
      </c>
      <c r="Z13" s="2" t="s">
        <v>58</v>
      </c>
      <c r="AA13" s="2" t="s">
        <v>124</v>
      </c>
    </row>
    <row r="14" spans="1:27" ht="12.75">
      <c r="A14" s="2">
        <v>9</v>
      </c>
      <c r="B14" s="2">
        <v>39</v>
      </c>
      <c r="C14" s="2" t="s">
        <v>95</v>
      </c>
      <c r="D14" s="2" t="s">
        <v>114</v>
      </c>
      <c r="E14" s="2" t="s">
        <v>115</v>
      </c>
      <c r="F14" s="2">
        <f t="shared" si="0"/>
        <v>70</v>
      </c>
      <c r="G14" s="3">
        <v>10</v>
      </c>
      <c r="H14" s="2">
        <f t="shared" si="1"/>
        <v>8</v>
      </c>
      <c r="I14" s="3">
        <v>10</v>
      </c>
      <c r="J14" s="2">
        <f t="shared" si="2"/>
        <v>8</v>
      </c>
      <c r="K14" s="3">
        <v>8</v>
      </c>
      <c r="L14" s="2">
        <f t="shared" si="3"/>
        <v>10</v>
      </c>
      <c r="M14" s="3">
        <v>7</v>
      </c>
      <c r="N14" s="2">
        <f t="shared" si="4"/>
        <v>11</v>
      </c>
      <c r="O14" s="3"/>
      <c r="P14" s="2">
        <f t="shared" si="5"/>
        <v>0</v>
      </c>
      <c r="Q14" s="3">
        <v>8</v>
      </c>
      <c r="R14" s="2">
        <f t="shared" si="6"/>
        <v>10</v>
      </c>
      <c r="S14" s="3">
        <v>8</v>
      </c>
      <c r="T14" s="2">
        <f t="shared" si="7"/>
        <v>10</v>
      </c>
      <c r="U14" s="3">
        <v>9</v>
      </c>
      <c r="V14" s="2">
        <v>9</v>
      </c>
      <c r="W14" s="3">
        <v>13</v>
      </c>
      <c r="X14" s="2">
        <f t="shared" si="8"/>
        <v>4</v>
      </c>
      <c r="Y14" s="2" t="s">
        <v>77</v>
      </c>
      <c r="Z14" s="2" t="s">
        <v>66</v>
      </c>
      <c r="AA14" s="2" t="s">
        <v>116</v>
      </c>
    </row>
    <row r="15" spans="1:27" ht="12.75">
      <c r="A15" s="2">
        <v>10</v>
      </c>
      <c r="B15" s="2">
        <v>75</v>
      </c>
      <c r="C15" s="2" t="s">
        <v>95</v>
      </c>
      <c r="D15" s="2" t="s">
        <v>96</v>
      </c>
      <c r="E15" s="2" t="s">
        <v>97</v>
      </c>
      <c r="F15" s="2">
        <f t="shared" si="0"/>
        <v>65</v>
      </c>
      <c r="G15" s="3">
        <v>9</v>
      </c>
      <c r="H15" s="2">
        <f t="shared" si="1"/>
        <v>9</v>
      </c>
      <c r="I15" s="3"/>
      <c r="J15" s="2">
        <f t="shared" si="2"/>
        <v>0</v>
      </c>
      <c r="K15" s="3">
        <v>7</v>
      </c>
      <c r="L15" s="2">
        <f t="shared" si="3"/>
        <v>11</v>
      </c>
      <c r="M15" s="3"/>
      <c r="N15" s="2">
        <f t="shared" si="4"/>
        <v>0</v>
      </c>
      <c r="O15" s="3"/>
      <c r="P15" s="2">
        <f t="shared" si="5"/>
        <v>0</v>
      </c>
      <c r="Q15" s="3">
        <v>5</v>
      </c>
      <c r="R15" s="2">
        <f t="shared" si="6"/>
        <v>14</v>
      </c>
      <c r="S15" s="3">
        <v>7</v>
      </c>
      <c r="T15" s="2">
        <f t="shared" si="7"/>
        <v>11</v>
      </c>
      <c r="U15" s="3">
        <v>5</v>
      </c>
      <c r="V15" s="2">
        <v>14</v>
      </c>
      <c r="W15" s="3">
        <v>11</v>
      </c>
      <c r="X15" s="2">
        <f t="shared" si="8"/>
        <v>6</v>
      </c>
      <c r="Y15" s="2" t="s">
        <v>98</v>
      </c>
      <c r="Z15" s="2" t="s">
        <v>99</v>
      </c>
      <c r="AA15" s="2"/>
    </row>
    <row r="16" spans="1:27" ht="12.75">
      <c r="A16" s="2">
        <v>11</v>
      </c>
      <c r="B16" s="2">
        <v>21</v>
      </c>
      <c r="C16" s="2" t="s">
        <v>95</v>
      </c>
      <c r="D16" s="2" t="s">
        <v>104</v>
      </c>
      <c r="E16" s="2" t="s">
        <v>105</v>
      </c>
      <c r="F16" s="2">
        <f t="shared" si="0"/>
        <v>44</v>
      </c>
      <c r="G16" s="3">
        <v>6</v>
      </c>
      <c r="H16" s="2">
        <f t="shared" si="1"/>
        <v>12</v>
      </c>
      <c r="I16" s="3">
        <v>7</v>
      </c>
      <c r="J16" s="2">
        <f t="shared" si="2"/>
        <v>11</v>
      </c>
      <c r="K16" s="3">
        <v>9</v>
      </c>
      <c r="L16" s="2">
        <f t="shared" si="3"/>
        <v>9</v>
      </c>
      <c r="M16" s="3">
        <v>6</v>
      </c>
      <c r="N16" s="2">
        <f t="shared" si="4"/>
        <v>12</v>
      </c>
      <c r="O16" s="3"/>
      <c r="P16" s="2">
        <f t="shared" si="5"/>
        <v>0</v>
      </c>
      <c r="Q16" s="3"/>
      <c r="R16" s="2">
        <f t="shared" si="6"/>
        <v>0</v>
      </c>
      <c r="S16" s="3" t="s">
        <v>46</v>
      </c>
      <c r="T16" s="2">
        <f t="shared" si="7"/>
        <v>0</v>
      </c>
      <c r="U16" s="3"/>
      <c r="V16" s="2">
        <v>0</v>
      </c>
      <c r="W16" s="3"/>
      <c r="X16" s="2">
        <f t="shared" si="8"/>
        <v>0</v>
      </c>
      <c r="Y16" s="2" t="s">
        <v>61</v>
      </c>
      <c r="Z16" s="2"/>
      <c r="AA16" s="2" t="s">
        <v>106</v>
      </c>
    </row>
    <row r="17" spans="1:27" ht="12.75">
      <c r="A17" s="2">
        <v>12</v>
      </c>
      <c r="B17" s="2">
        <v>11</v>
      </c>
      <c r="C17" s="2" t="s">
        <v>95</v>
      </c>
      <c r="D17" s="2" t="s">
        <v>17</v>
      </c>
      <c r="E17" s="2" t="s">
        <v>71</v>
      </c>
      <c r="F17" s="2">
        <f t="shared" si="0"/>
        <v>32</v>
      </c>
      <c r="G17" s="3"/>
      <c r="H17" s="2">
        <f t="shared" si="1"/>
        <v>0</v>
      </c>
      <c r="I17" s="3"/>
      <c r="J17" s="2">
        <f t="shared" si="2"/>
        <v>0</v>
      </c>
      <c r="K17" s="3"/>
      <c r="L17" s="2">
        <f t="shared" si="3"/>
        <v>0</v>
      </c>
      <c r="M17" s="3">
        <v>5</v>
      </c>
      <c r="N17" s="2">
        <f t="shared" si="4"/>
        <v>14</v>
      </c>
      <c r="O17" s="3"/>
      <c r="P17" s="2">
        <f t="shared" si="5"/>
        <v>0</v>
      </c>
      <c r="Q17" s="3">
        <v>9</v>
      </c>
      <c r="R17" s="2">
        <f t="shared" si="6"/>
        <v>9</v>
      </c>
      <c r="S17" s="3">
        <v>9</v>
      </c>
      <c r="T17" s="2">
        <f t="shared" si="7"/>
        <v>9</v>
      </c>
      <c r="U17" s="3"/>
      <c r="V17" s="2">
        <v>0</v>
      </c>
      <c r="W17" s="3"/>
      <c r="X17" s="2">
        <f t="shared" si="8"/>
        <v>0</v>
      </c>
      <c r="Y17" s="2" t="s">
        <v>72</v>
      </c>
      <c r="Z17" s="2" t="s">
        <v>73</v>
      </c>
      <c r="AA17" s="2" t="s">
        <v>74</v>
      </c>
    </row>
    <row r="18" spans="1:27" ht="12.75">
      <c r="A18" s="2">
        <v>13</v>
      </c>
      <c r="B18" s="2">
        <v>26</v>
      </c>
      <c r="C18" s="12" t="s">
        <v>95</v>
      </c>
      <c r="D18" s="12" t="s">
        <v>55</v>
      </c>
      <c r="E18" s="12" t="s">
        <v>101</v>
      </c>
      <c r="F18" s="2">
        <f t="shared" si="0"/>
        <v>14</v>
      </c>
      <c r="G18" s="3"/>
      <c r="H18" s="2"/>
      <c r="I18" s="3"/>
      <c r="J18" s="2"/>
      <c r="K18" s="3"/>
      <c r="L18" s="2"/>
      <c r="M18" s="3"/>
      <c r="N18" s="2"/>
      <c r="O18" s="3"/>
      <c r="P18" s="2"/>
      <c r="Q18" s="3"/>
      <c r="R18" s="2"/>
      <c r="S18" s="3"/>
      <c r="T18" s="2"/>
      <c r="U18" s="3"/>
      <c r="V18" s="2"/>
      <c r="W18" s="3">
        <v>5</v>
      </c>
      <c r="X18" s="2">
        <f t="shared" si="8"/>
        <v>14</v>
      </c>
      <c r="Y18" s="2"/>
      <c r="Z18" s="2"/>
      <c r="AA18" s="2"/>
    </row>
    <row r="19" spans="1:27" ht="12.75">
      <c r="A19" s="2">
        <v>14</v>
      </c>
      <c r="B19" s="2">
        <v>96</v>
      </c>
      <c r="C19" s="12" t="s">
        <v>95</v>
      </c>
      <c r="D19" s="12" t="s">
        <v>178</v>
      </c>
      <c r="E19" s="12" t="s">
        <v>343</v>
      </c>
      <c r="F19" s="2">
        <f t="shared" si="0"/>
        <v>11</v>
      </c>
      <c r="G19" s="3"/>
      <c r="H19" s="2"/>
      <c r="I19" s="3"/>
      <c r="J19" s="2"/>
      <c r="K19" s="3"/>
      <c r="L19" s="2"/>
      <c r="M19" s="3"/>
      <c r="N19" s="2"/>
      <c r="O19" s="3"/>
      <c r="P19" s="2"/>
      <c r="Q19" s="3"/>
      <c r="R19" s="2"/>
      <c r="S19" s="3"/>
      <c r="T19" s="2"/>
      <c r="U19" s="3"/>
      <c r="V19" s="2"/>
      <c r="W19" s="3">
        <v>7</v>
      </c>
      <c r="X19" s="2">
        <f t="shared" si="8"/>
        <v>11</v>
      </c>
      <c r="Y19" s="2"/>
      <c r="Z19" s="2"/>
      <c r="AA19" s="2"/>
    </row>
    <row r="20" spans="1:27" ht="12.75">
      <c r="A20" s="2">
        <v>15</v>
      </c>
      <c r="B20" s="2">
        <v>46</v>
      </c>
      <c r="C20" s="2" t="s">
        <v>95</v>
      </c>
      <c r="D20" s="2" t="s">
        <v>111</v>
      </c>
      <c r="E20" s="2" t="s">
        <v>112</v>
      </c>
      <c r="F20" s="2">
        <f t="shared" si="0"/>
        <v>9</v>
      </c>
      <c r="G20" s="3"/>
      <c r="H20" s="2">
        <f>IF($G20=1,23,IF($G20=2,20,IF($G20=3,18,IF($G20=4,16,IF($G20=5,14,IF($G20=6,12,IF($G20=7,11,IF($G20=8,10,0))))))))+IF($G20=9,9,IF($G20=10,8,IF($G20=11,6,IF($G20=12,5,IF($G20=13,4,IF($G20=14,3,IF($G20=15,2,0)))))))+IF($G20=16,1,IF($G20=17,0,0))</f>
        <v>0</v>
      </c>
      <c r="I20" s="3">
        <v>9</v>
      </c>
      <c r="J20" s="2">
        <f>IF($I20=1,23,IF($I20=2,20,IF($I20=3,18,IF($I20=4,16,IF($I20=5,14,IF($I20=6,12,IF($I20=7,11,IF($I20=8,10,0))))))))+IF($I20=9,9,IF($I20=10,8,IF($I20=11,6,IF($I20=12,5,IF($I20=13,4,IF($I20=14,3,IF($I20=15,2,0)))))))+IF($I20=16,1,IF($I20=17,0,0))</f>
        <v>9</v>
      </c>
      <c r="K20" s="3"/>
      <c r="L20" s="2">
        <f>IF($K20=1,23,IF($K20=2,20,IF($K20=3,18,IF($K20=4,16,IF($K20=5,14,IF($K20=6,12,IF($K20=7,11,IF($K20=8,10,0))))))))+IF($K20=9,9,IF($K20=10,8,IF($K20=11,6,IF($K20=12,5,IF($K20=13,4,IF($K20=14,3,IF($K20=15,2,0)))))))+IF($K20=16,1,IF($K20=17,0,0))</f>
        <v>0</v>
      </c>
      <c r="M20" s="3"/>
      <c r="N20" s="2">
        <f>IF($M20=1,23,IF($M20=2,20,IF($M20=3,18,IF($M20=4,16,IF($M20=5,14,IF($M20=6,12,IF($M20=7,11,IF($M20=8,10,0))))))))+IF($M20=9,9,IF($M20=10,8,IF($M20=11,6,IF($M20=12,5,IF($M20=13,4,IF($M20=14,3,IF($M20=15,2,0)))))))+IF($M20=16,1,IF($M20=17,0,0))</f>
        <v>0</v>
      </c>
      <c r="O20" s="3"/>
      <c r="P20" s="2">
        <f>IF($O20=1,23,IF($O20=2,20,IF($O20=3,18,IF($O20=4,16,IF($O20=5,14,IF($O20=6,12,IF($O20=7,11,IF($O20=8,10,0))))))))+IF($O20=9,9,IF($O20=10,8,IF($O20=11,6,IF($O20=12,5,IF($O20=13,4,IF($O20=14,3,IF($O20=15,2,0)))))))+IF($O20=16,1,IF($O20=17,0,0))</f>
        <v>0</v>
      </c>
      <c r="Q20" s="3"/>
      <c r="R20" s="2">
        <f>IF($Q20=1,23,IF($Q20=2,20,IF($Q20=3,18,IF($Q20=4,16,IF($Q20=5,14,IF($Q20=6,12,IF($Q20=7,11,IF($Q20=8,10,0))))))))+IF($Q20=9,9,IF($Q20=10,8,IF($Q20=11,6,IF($Q20=12,5,IF($Q20=13,4,IF($Q20=14,3,IF($Q20=15,2,0)))))))+IF($Q20=16,1,IF($Q20=17,0,0))</f>
        <v>0</v>
      </c>
      <c r="S20" s="3"/>
      <c r="T20" s="2">
        <f>IF($S20=1,23,IF($S20=2,20,IF($S20=3,18,IF($S20=4,16,IF($S20=5,14,IF($S20=6,12,IF($S20=7,11,IF($S20=8,10,0))))))))+IF($S20=9,9,IF($S20=10,8,IF($S20=11,6,IF($S20=12,5,IF($S20=13,4,IF($S20=14,3,IF($S20=15,2,0)))))))+IF($S20=16,1,IF($S20=17,0,0))</f>
        <v>0</v>
      </c>
      <c r="U20" s="3"/>
      <c r="V20" s="2">
        <v>0</v>
      </c>
      <c r="W20" s="3"/>
      <c r="X20" s="2">
        <f t="shared" si="8"/>
        <v>0</v>
      </c>
      <c r="Y20" s="2" t="s">
        <v>113</v>
      </c>
      <c r="Z20" s="2" t="s">
        <v>62</v>
      </c>
      <c r="AA20" s="2"/>
    </row>
    <row r="21" spans="1:27" ht="12.75">
      <c r="A21" s="2">
        <v>16</v>
      </c>
      <c r="B21" s="2">
        <v>49</v>
      </c>
      <c r="C21" s="12" t="s">
        <v>95</v>
      </c>
      <c r="D21" s="12" t="s">
        <v>342</v>
      </c>
      <c r="E21" s="12" t="s">
        <v>176</v>
      </c>
      <c r="F21" s="2">
        <f t="shared" si="0"/>
        <v>8</v>
      </c>
      <c r="G21" s="3"/>
      <c r="H21" s="2"/>
      <c r="I21" s="3"/>
      <c r="J21" s="2"/>
      <c r="K21" s="3"/>
      <c r="L21" s="2"/>
      <c r="M21" s="3"/>
      <c r="N21" s="2"/>
      <c r="O21" s="3"/>
      <c r="P21" s="2"/>
      <c r="Q21" s="3"/>
      <c r="R21" s="2"/>
      <c r="S21" s="3"/>
      <c r="T21" s="2"/>
      <c r="U21" s="3"/>
      <c r="V21" s="2"/>
      <c r="W21" s="3">
        <v>10</v>
      </c>
      <c r="X21" s="2">
        <f t="shared" si="8"/>
        <v>8</v>
      </c>
      <c r="Y21" s="2"/>
      <c r="Z21" s="2"/>
      <c r="AA21" s="2"/>
    </row>
  </sheetData>
  <sheetProtection/>
  <mergeCells count="10">
    <mergeCell ref="B2:M2"/>
    <mergeCell ref="G4:H4"/>
    <mergeCell ref="I4:J4"/>
    <mergeCell ref="K4:L4"/>
    <mergeCell ref="M4:N4"/>
    <mergeCell ref="W4:X4"/>
    <mergeCell ref="O4:P4"/>
    <mergeCell ref="Q4:R4"/>
    <mergeCell ref="S4:T4"/>
    <mergeCell ref="U4:V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13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12.421875" style="0" customWidth="1"/>
    <col min="2" max="2" width="8.57421875" style="0" customWidth="1"/>
    <col min="3" max="3" width="16.8515625" style="0" customWidth="1"/>
    <col min="4" max="5" width="18.28125" style="0" customWidth="1"/>
    <col min="6" max="6" width="15.57421875" style="0" customWidth="1"/>
    <col min="9" max="9" width="22.28125" style="0" customWidth="1"/>
    <col min="11" max="11" width="54.140625" style="0" customWidth="1"/>
  </cols>
  <sheetData>
    <row r="2" spans="2:6" ht="15.75">
      <c r="B2" s="23" t="s">
        <v>93</v>
      </c>
      <c r="C2" s="23"/>
      <c r="D2" s="23"/>
      <c r="E2" s="23"/>
      <c r="F2" s="23"/>
    </row>
    <row r="4" spans="1:11" ht="15.7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2" t="str">
        <f>"Sept 26"</f>
        <v>Sept 26</v>
      </c>
      <c r="H4" s="22"/>
      <c r="I4" s="1" t="s">
        <v>8</v>
      </c>
      <c r="J4" s="1" t="s">
        <v>9</v>
      </c>
      <c r="K4" s="1" t="s">
        <v>10</v>
      </c>
    </row>
    <row r="5" spans="7:8" ht="12.75">
      <c r="G5" s="2" t="s">
        <v>6</v>
      </c>
      <c r="H5" s="2" t="s">
        <v>7</v>
      </c>
    </row>
    <row r="6" spans="1:8" ht="12.75">
      <c r="A6" s="19">
        <v>1</v>
      </c>
      <c r="B6" s="20">
        <v>53</v>
      </c>
      <c r="C6" s="20" t="s">
        <v>347</v>
      </c>
      <c r="D6" s="20" t="s">
        <v>130</v>
      </c>
      <c r="E6" s="20" t="s">
        <v>131</v>
      </c>
      <c r="F6" s="21">
        <v>23</v>
      </c>
      <c r="G6" s="3">
        <v>1</v>
      </c>
      <c r="H6" s="2">
        <v>23</v>
      </c>
    </row>
    <row r="7" spans="1:8" ht="12.75">
      <c r="A7" s="19">
        <v>2</v>
      </c>
      <c r="B7" s="20">
        <v>73</v>
      </c>
      <c r="C7" s="20" t="s">
        <v>347</v>
      </c>
      <c r="D7" s="20" t="s">
        <v>100</v>
      </c>
      <c r="E7" s="20" t="s">
        <v>120</v>
      </c>
      <c r="F7" s="21">
        <v>20</v>
      </c>
      <c r="G7" s="3">
        <v>2</v>
      </c>
      <c r="H7" s="2">
        <v>20</v>
      </c>
    </row>
    <row r="8" spans="1:8" ht="12.75">
      <c r="A8" s="19">
        <v>3</v>
      </c>
      <c r="B8" s="20">
        <v>49</v>
      </c>
      <c r="C8" s="20" t="s">
        <v>347</v>
      </c>
      <c r="D8" s="20" t="s">
        <v>342</v>
      </c>
      <c r="E8" s="20" t="s">
        <v>176</v>
      </c>
      <c r="F8" s="21">
        <v>18</v>
      </c>
      <c r="G8" s="3">
        <v>3</v>
      </c>
      <c r="H8" s="2">
        <v>18</v>
      </c>
    </row>
    <row r="9" spans="1:8" ht="12.75">
      <c r="A9" s="15">
        <v>4</v>
      </c>
      <c r="B9" s="16">
        <v>15</v>
      </c>
      <c r="C9" s="17" t="s">
        <v>347</v>
      </c>
      <c r="D9" s="18" t="s">
        <v>107</v>
      </c>
      <c r="E9" s="18" t="s">
        <v>108</v>
      </c>
      <c r="F9" s="14">
        <v>16</v>
      </c>
      <c r="G9" s="3">
        <v>4</v>
      </c>
      <c r="H9" s="2">
        <v>16</v>
      </c>
    </row>
    <row r="10" spans="1:8" ht="12.75">
      <c r="A10" s="15">
        <v>5</v>
      </c>
      <c r="B10" s="16">
        <v>20</v>
      </c>
      <c r="C10" s="17" t="s">
        <v>347</v>
      </c>
      <c r="D10" s="18" t="s">
        <v>13</v>
      </c>
      <c r="E10" s="18" t="s">
        <v>346</v>
      </c>
      <c r="F10" s="14">
        <v>14</v>
      </c>
      <c r="G10" s="3">
        <v>5</v>
      </c>
      <c r="H10" s="2">
        <v>14</v>
      </c>
    </row>
    <row r="11" spans="1:8" ht="12.75">
      <c r="A11" s="15">
        <v>6</v>
      </c>
      <c r="B11" s="16">
        <v>96</v>
      </c>
      <c r="C11" s="17" t="s">
        <v>347</v>
      </c>
      <c r="D11" s="18" t="s">
        <v>178</v>
      </c>
      <c r="E11" s="18" t="s">
        <v>343</v>
      </c>
      <c r="F11" s="14">
        <v>12</v>
      </c>
      <c r="G11" s="3">
        <v>6</v>
      </c>
      <c r="H11" s="2">
        <v>12</v>
      </c>
    </row>
    <row r="12" spans="1:8" ht="12.75">
      <c r="A12" s="15">
        <v>7</v>
      </c>
      <c r="B12" s="16">
        <v>90</v>
      </c>
      <c r="C12" s="17" t="s">
        <v>347</v>
      </c>
      <c r="D12" s="18" t="s">
        <v>161</v>
      </c>
      <c r="E12" s="18" t="s">
        <v>162</v>
      </c>
      <c r="F12" s="14">
        <v>11</v>
      </c>
      <c r="G12" s="3">
        <v>7</v>
      </c>
      <c r="H12" s="2">
        <v>11</v>
      </c>
    </row>
    <row r="13" spans="1:8" ht="12.75">
      <c r="A13" s="15">
        <v>8</v>
      </c>
      <c r="B13" s="16">
        <v>26</v>
      </c>
      <c r="C13" s="17" t="s">
        <v>347</v>
      </c>
      <c r="D13" s="18" t="s">
        <v>168</v>
      </c>
      <c r="E13" s="18" t="s">
        <v>169</v>
      </c>
      <c r="F13" s="14">
        <v>10</v>
      </c>
      <c r="G13" s="3">
        <v>8</v>
      </c>
      <c r="H13" s="2">
        <v>10</v>
      </c>
    </row>
  </sheetData>
  <sheetProtection/>
  <mergeCells count="2">
    <mergeCell ref="G4:H4"/>
    <mergeCell ref="B2:F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A22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12.421875" style="0" customWidth="1"/>
    <col min="2" max="2" width="8.57421875" style="0" customWidth="1"/>
    <col min="3" max="3" width="16.8515625" style="0" customWidth="1"/>
    <col min="4" max="5" width="18.28125" style="0" customWidth="1"/>
    <col min="6" max="6" width="15.57421875" style="0" customWidth="1"/>
    <col min="25" max="25" width="22.28125" style="0" customWidth="1"/>
    <col min="27" max="27" width="54.140625" style="0" customWidth="1"/>
  </cols>
  <sheetData>
    <row r="2" spans="2:13" ht="15.75">
      <c r="B2" s="23" t="s">
        <v>48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4" spans="1:27" ht="15.7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2" t="str">
        <f>"May 30"</f>
        <v>May 30</v>
      </c>
      <c r="H4" s="22"/>
      <c r="I4" s="22" t="str">
        <f>"June 6"</f>
        <v>June 6</v>
      </c>
      <c r="J4" s="22"/>
      <c r="K4" s="22" t="str">
        <f>"June 13"</f>
        <v>June 13</v>
      </c>
      <c r="L4" s="22"/>
      <c r="M4" s="22" t="str">
        <f>"June 20"</f>
        <v>June 20</v>
      </c>
      <c r="N4" s="22"/>
      <c r="O4" s="22" t="str">
        <f>"June 27"</f>
        <v>June 27</v>
      </c>
      <c r="P4" s="22"/>
      <c r="Q4" s="22" t="str">
        <f>"July 4"</f>
        <v>July 4</v>
      </c>
      <c r="R4" s="22"/>
      <c r="S4" s="22" t="str">
        <f>"July 11"</f>
        <v>July 11</v>
      </c>
      <c r="T4" s="22"/>
      <c r="U4" s="22" t="str">
        <f>"July 25"</f>
        <v>July 25</v>
      </c>
      <c r="V4" s="22"/>
      <c r="W4" s="22" t="str">
        <f>"July 25"</f>
        <v>July 25</v>
      </c>
      <c r="X4" s="22"/>
      <c r="Y4" s="1" t="s">
        <v>8</v>
      </c>
      <c r="Z4" s="1" t="s">
        <v>9</v>
      </c>
      <c r="AA4" s="1" t="s">
        <v>10</v>
      </c>
    </row>
    <row r="5" spans="7:24" ht="12.75">
      <c r="G5" s="2" t="s">
        <v>6</v>
      </c>
      <c r="H5" s="2" t="s">
        <v>7</v>
      </c>
      <c r="I5" s="2" t="s">
        <v>6</v>
      </c>
      <c r="J5" s="2" t="s">
        <v>7</v>
      </c>
      <c r="K5" s="2" t="s">
        <v>6</v>
      </c>
      <c r="L5" s="2" t="s">
        <v>7</v>
      </c>
      <c r="M5" s="2" t="s">
        <v>6</v>
      </c>
      <c r="N5" s="2" t="s">
        <v>7</v>
      </c>
      <c r="O5" s="2" t="s">
        <v>6</v>
      </c>
      <c r="P5" s="2" t="s">
        <v>7</v>
      </c>
      <c r="Q5" s="2" t="s">
        <v>6</v>
      </c>
      <c r="R5" s="2" t="s">
        <v>7</v>
      </c>
      <c r="S5" s="2" t="s">
        <v>6</v>
      </c>
      <c r="T5" s="2" t="s">
        <v>7</v>
      </c>
      <c r="U5" s="2" t="s">
        <v>6</v>
      </c>
      <c r="V5" s="2" t="s">
        <v>7</v>
      </c>
      <c r="W5" s="2" t="s">
        <v>6</v>
      </c>
      <c r="X5" s="2" t="s">
        <v>7</v>
      </c>
    </row>
    <row r="6" spans="1:27" ht="12.75">
      <c r="A6" s="9">
        <v>1</v>
      </c>
      <c r="B6" s="9">
        <v>11</v>
      </c>
      <c r="C6" s="9" t="s">
        <v>49</v>
      </c>
      <c r="D6" s="9" t="s">
        <v>17</v>
      </c>
      <c r="E6" s="9" t="s">
        <v>71</v>
      </c>
      <c r="F6" s="9">
        <f aca="true" t="shared" si="0" ref="F6:F22">H6+J6+L6+N6+P6+R6+T6+V6+X6</f>
        <v>155</v>
      </c>
      <c r="G6" s="3">
        <v>1</v>
      </c>
      <c r="H6" s="2">
        <f aca="true" t="shared" si="1" ref="H6:H16">IF($G6=1,23,IF($G6=2,20,IF($G6=3,18,IF($G6=4,16,IF($G6=5,14,IF($G6=6,12,IF($G6=7,11,IF($G6=8,10,0))))))))+IF($G6=9,9,IF($G6=10,8,IF($G6=11,6,IF($G6=12,5,IF($G6=13,4,IF($G6=14,3,IF($G6=15,2,0)))))))+IF($G6=16,1,IF($G6=17,0,0))</f>
        <v>23</v>
      </c>
      <c r="I6" s="3"/>
      <c r="J6" s="2">
        <f aca="true" t="shared" si="2" ref="J6:J16">IF($I6=1,23,IF($I6=2,20,IF($I6=3,18,IF($I6=4,16,IF($I6=5,14,IF($I6=6,12,IF($I6=7,11,IF($I6=8,10,0))))))))+IF($I6=9,9,IF($I6=10,8,IF($I6=11,6,IF($I6=12,5,IF($I6=13,4,IF($I6=14,3,IF($I6=15,2,0)))))))+IF($I6=16,1,IF($I6=17,0,0))</f>
        <v>0</v>
      </c>
      <c r="K6" s="3">
        <v>2</v>
      </c>
      <c r="L6" s="2">
        <f aca="true" t="shared" si="3" ref="L6:L16">IF($K6=1,23,IF($K6=2,20,IF($K6=3,18,IF($K6=4,16,IF($K6=5,14,IF($K6=6,12,IF($K6=7,11,IF($K6=8,10,0))))))))+IF($K6=9,9,IF($K6=10,8,IF($K6=11,6,IF($K6=12,5,IF($K6=13,4,IF($K6=14,3,IF($K6=15,2,0)))))))+IF($K6=16,1,IF($K6=17,0,0))</f>
        <v>20</v>
      </c>
      <c r="M6" s="3">
        <v>1</v>
      </c>
      <c r="N6" s="2">
        <f aca="true" t="shared" si="4" ref="N6:N16">IF($M6=1,23,IF($M6=2,20,IF($M6=3,18,IF($M6=4,16,IF($M6=5,14,IF($M6=6,12,IF($M6=7,11,IF($M6=8,10,0))))))))+IF($M6=9,9,IF($M6=10,8,IF($M6=11,6,IF($M6=12,5,IF($M6=13,4,IF($M6=14,3,IF($M6=15,2,0)))))))+IF($M6=16,1,IF($M6=17,0,0))</f>
        <v>23</v>
      </c>
      <c r="O6" s="3"/>
      <c r="P6" s="2">
        <f aca="true" t="shared" si="5" ref="P6:P16">IF($O6=1,23,IF($O6=2,20,IF($O6=3,18,IF($O6=4,16,IF($O6=5,14,IF($O6=6,12,IF($O6=7,11,IF($O6=8,10,0))))))))+IF($O6=9,9,IF($O6=10,8,IF($O6=11,6,IF($O6=12,5,IF($O6=13,4,IF($O6=14,3,IF($O6=15,2,0)))))))+IF($O6=16,1,IF($O6=17,0,0))</f>
        <v>0</v>
      </c>
      <c r="Q6" s="3">
        <v>2</v>
      </c>
      <c r="R6" s="2">
        <f aca="true" t="shared" si="6" ref="R6:R16">IF($Q6=1,23,IF($Q6=2,20,IF($Q6=3,18,IF($Q6=4,16,IF($Q6=5,14,IF($Q6=6,12,IF($Q6=7,11,IF($Q6=8,10,0))))))))+IF($Q6=9,9,IF($Q6=10,8,IF($Q6=11,6,IF($Q6=12,5,IF($Q6=13,4,IF($Q6=14,3,IF($Q6=15,2,0)))))))+IF($Q6=16,1,IF($Q6=17,0,0))</f>
        <v>20</v>
      </c>
      <c r="S6" s="3">
        <v>1</v>
      </c>
      <c r="T6" s="2">
        <f aca="true" t="shared" si="7" ref="T6:T16">IF($S6=1,23,IF($S6=2,20,IF($S6=3,18,IF($S6=4,16,IF($S6=5,14,IF($S6=6,12,IF($S6=7,11,IF($S6=8,10,0))))))))+IF($S6=9,9,IF($S6=10,8,IF($S6=11,6,IF($S6=12,5,IF($S6=13,4,IF($S6=14,3,IF($S6=15,2,0)))))))+IF($S6=16,1,IF($S6=17,0,0))</f>
        <v>23</v>
      </c>
      <c r="U6" s="3">
        <v>1</v>
      </c>
      <c r="V6" s="2">
        <v>23</v>
      </c>
      <c r="W6" s="3">
        <v>1</v>
      </c>
      <c r="X6" s="2">
        <f aca="true" t="shared" si="8" ref="X6:X22">IF($W6=1,23,IF($W6=2,20,IF($W6=3,18,IF($W6=4,16,IF($W6=5,14,IF($W6=6,12,IF($W6=7,11,IF($W6=8,10,0))))))))+IF($W6=9,9,IF($W6=10,8,IF($W6=11,6,IF($W6=12,5,IF($W6=13,4,IF($W6=14,3,IF($W6=15,2,0)))))))+IF($W6=16,1,IF($W6=17,0,0))</f>
        <v>23</v>
      </c>
      <c r="Y6" s="2" t="s">
        <v>72</v>
      </c>
      <c r="Z6" s="2" t="s">
        <v>73</v>
      </c>
      <c r="AA6" s="2" t="s">
        <v>74</v>
      </c>
    </row>
    <row r="7" spans="1:27" ht="12.75">
      <c r="A7" s="9">
        <v>2</v>
      </c>
      <c r="B7" s="9">
        <v>24</v>
      </c>
      <c r="C7" s="9" t="s">
        <v>49</v>
      </c>
      <c r="D7" s="9" t="s">
        <v>67</v>
      </c>
      <c r="E7" s="9" t="s">
        <v>68</v>
      </c>
      <c r="F7" s="9">
        <f t="shared" si="0"/>
        <v>149</v>
      </c>
      <c r="G7" s="3">
        <v>2</v>
      </c>
      <c r="H7" s="2">
        <f t="shared" si="1"/>
        <v>20</v>
      </c>
      <c r="I7" s="3">
        <v>1</v>
      </c>
      <c r="J7" s="2">
        <f t="shared" si="2"/>
        <v>23</v>
      </c>
      <c r="K7" s="3">
        <v>1</v>
      </c>
      <c r="L7" s="2">
        <f t="shared" si="3"/>
        <v>23</v>
      </c>
      <c r="M7" s="3"/>
      <c r="N7" s="2">
        <f t="shared" si="4"/>
        <v>0</v>
      </c>
      <c r="O7" s="3"/>
      <c r="P7" s="2">
        <f t="shared" si="5"/>
        <v>0</v>
      </c>
      <c r="Q7" s="3">
        <v>1</v>
      </c>
      <c r="R7" s="2">
        <f t="shared" si="6"/>
        <v>23</v>
      </c>
      <c r="S7" s="3">
        <v>2</v>
      </c>
      <c r="T7" s="2">
        <f t="shared" si="7"/>
        <v>20</v>
      </c>
      <c r="U7" s="3">
        <v>2</v>
      </c>
      <c r="V7" s="2">
        <v>20</v>
      </c>
      <c r="W7" s="3">
        <v>2</v>
      </c>
      <c r="X7" s="2">
        <f t="shared" si="8"/>
        <v>20</v>
      </c>
      <c r="Y7" s="2" t="s">
        <v>69</v>
      </c>
      <c r="Z7" s="2" t="s">
        <v>53</v>
      </c>
      <c r="AA7" s="2" t="s">
        <v>70</v>
      </c>
    </row>
    <row r="8" spans="1:27" ht="12.75">
      <c r="A8" s="9">
        <v>3</v>
      </c>
      <c r="B8" s="9">
        <v>77</v>
      </c>
      <c r="C8" s="9" t="s">
        <v>49</v>
      </c>
      <c r="D8" s="9" t="s">
        <v>59</v>
      </c>
      <c r="E8" s="9" t="s">
        <v>60</v>
      </c>
      <c r="F8" s="9">
        <f t="shared" si="0"/>
        <v>133</v>
      </c>
      <c r="G8" s="3">
        <v>3</v>
      </c>
      <c r="H8" s="2">
        <f t="shared" si="1"/>
        <v>18</v>
      </c>
      <c r="I8" s="3">
        <v>2</v>
      </c>
      <c r="J8" s="2">
        <f t="shared" si="2"/>
        <v>20</v>
      </c>
      <c r="K8" s="3">
        <v>4</v>
      </c>
      <c r="L8" s="2">
        <f t="shared" si="3"/>
        <v>16</v>
      </c>
      <c r="M8" s="3">
        <v>3</v>
      </c>
      <c r="N8" s="2">
        <f t="shared" si="4"/>
        <v>18</v>
      </c>
      <c r="O8" s="3"/>
      <c r="P8" s="2">
        <f t="shared" si="5"/>
        <v>0</v>
      </c>
      <c r="Q8" s="3">
        <v>3</v>
      </c>
      <c r="R8" s="2">
        <f t="shared" si="6"/>
        <v>18</v>
      </c>
      <c r="S8" s="3">
        <v>5</v>
      </c>
      <c r="T8" s="2">
        <f t="shared" si="7"/>
        <v>14</v>
      </c>
      <c r="U8" s="3">
        <v>3</v>
      </c>
      <c r="V8" s="2">
        <v>18</v>
      </c>
      <c r="W8" s="3">
        <v>7</v>
      </c>
      <c r="X8" s="2">
        <f t="shared" si="8"/>
        <v>11</v>
      </c>
      <c r="Y8" s="2" t="s">
        <v>61</v>
      </c>
      <c r="Z8" s="2" t="s">
        <v>62</v>
      </c>
      <c r="AA8" s="2"/>
    </row>
    <row r="9" spans="1:27" ht="12.75">
      <c r="A9" s="2">
        <v>4</v>
      </c>
      <c r="B9" s="2">
        <v>389</v>
      </c>
      <c r="C9" s="2" t="s">
        <v>49</v>
      </c>
      <c r="D9" s="2" t="s">
        <v>50</v>
      </c>
      <c r="E9" s="2" t="s">
        <v>51</v>
      </c>
      <c r="F9" s="2">
        <f t="shared" si="0"/>
        <v>110</v>
      </c>
      <c r="G9" s="3">
        <v>5</v>
      </c>
      <c r="H9" s="2">
        <f t="shared" si="1"/>
        <v>14</v>
      </c>
      <c r="I9" s="3"/>
      <c r="J9" s="2">
        <f t="shared" si="2"/>
        <v>0</v>
      </c>
      <c r="K9" s="3">
        <v>5</v>
      </c>
      <c r="L9" s="2">
        <f t="shared" si="3"/>
        <v>14</v>
      </c>
      <c r="M9" s="3">
        <v>2</v>
      </c>
      <c r="N9" s="2">
        <f t="shared" si="4"/>
        <v>20</v>
      </c>
      <c r="O9" s="3"/>
      <c r="P9" s="2">
        <f t="shared" si="5"/>
        <v>0</v>
      </c>
      <c r="Q9" s="3">
        <v>5</v>
      </c>
      <c r="R9" s="2">
        <f t="shared" si="6"/>
        <v>14</v>
      </c>
      <c r="S9" s="3">
        <v>3</v>
      </c>
      <c r="T9" s="2">
        <f t="shared" si="7"/>
        <v>18</v>
      </c>
      <c r="U9" s="3">
        <v>5</v>
      </c>
      <c r="V9" s="2">
        <v>14</v>
      </c>
      <c r="W9" s="3">
        <v>4</v>
      </c>
      <c r="X9" s="2">
        <f t="shared" si="8"/>
        <v>16</v>
      </c>
      <c r="Y9" s="2" t="s">
        <v>52</v>
      </c>
      <c r="Z9" s="2" t="s">
        <v>53</v>
      </c>
      <c r="AA9" s="2" t="s">
        <v>54</v>
      </c>
    </row>
    <row r="10" spans="1:27" ht="12.75">
      <c r="A10" s="2">
        <v>5</v>
      </c>
      <c r="B10" s="2">
        <v>277</v>
      </c>
      <c r="C10" s="2" t="s">
        <v>49</v>
      </c>
      <c r="D10" s="2" t="s">
        <v>75</v>
      </c>
      <c r="E10" s="2" t="s">
        <v>76</v>
      </c>
      <c r="F10" s="2">
        <f t="shared" si="0"/>
        <v>90</v>
      </c>
      <c r="G10" s="3">
        <v>4</v>
      </c>
      <c r="H10" s="2">
        <f t="shared" si="1"/>
        <v>16</v>
      </c>
      <c r="I10" s="3"/>
      <c r="J10" s="2">
        <f t="shared" si="2"/>
        <v>0</v>
      </c>
      <c r="K10" s="3"/>
      <c r="L10" s="2">
        <f t="shared" si="3"/>
        <v>0</v>
      </c>
      <c r="M10" s="3">
        <v>4</v>
      </c>
      <c r="N10" s="2">
        <f t="shared" si="4"/>
        <v>16</v>
      </c>
      <c r="O10" s="3"/>
      <c r="P10" s="2">
        <f t="shared" si="5"/>
        <v>0</v>
      </c>
      <c r="Q10" s="3">
        <v>4</v>
      </c>
      <c r="R10" s="2">
        <f t="shared" si="6"/>
        <v>16</v>
      </c>
      <c r="S10" s="3">
        <v>4</v>
      </c>
      <c r="T10" s="2">
        <f t="shared" si="7"/>
        <v>16</v>
      </c>
      <c r="U10" s="3">
        <v>4</v>
      </c>
      <c r="V10" s="2">
        <v>16</v>
      </c>
      <c r="W10" s="3">
        <v>8</v>
      </c>
      <c r="X10" s="2">
        <f t="shared" si="8"/>
        <v>10</v>
      </c>
      <c r="Y10" s="2" t="s">
        <v>77</v>
      </c>
      <c r="Z10" s="2" t="s">
        <v>62</v>
      </c>
      <c r="AA10" s="2" t="s">
        <v>78</v>
      </c>
    </row>
    <row r="11" spans="1:27" ht="12.75">
      <c r="A11" s="2">
        <v>6</v>
      </c>
      <c r="B11" s="2">
        <v>32</v>
      </c>
      <c r="C11" s="2" t="s">
        <v>49</v>
      </c>
      <c r="D11" s="2" t="s">
        <v>79</v>
      </c>
      <c r="E11" s="2" t="s">
        <v>18</v>
      </c>
      <c r="F11" s="2">
        <f t="shared" si="0"/>
        <v>87</v>
      </c>
      <c r="G11" s="3">
        <v>7</v>
      </c>
      <c r="H11" s="2">
        <f t="shared" si="1"/>
        <v>11</v>
      </c>
      <c r="I11" s="3">
        <v>7</v>
      </c>
      <c r="J11" s="2">
        <f t="shared" si="2"/>
        <v>11</v>
      </c>
      <c r="K11" s="3">
        <v>6</v>
      </c>
      <c r="L11" s="2">
        <f t="shared" si="3"/>
        <v>12</v>
      </c>
      <c r="M11" s="3">
        <v>5</v>
      </c>
      <c r="N11" s="2">
        <f t="shared" si="4"/>
        <v>14</v>
      </c>
      <c r="O11" s="3"/>
      <c r="P11" s="2">
        <f t="shared" si="5"/>
        <v>0</v>
      </c>
      <c r="Q11" s="3">
        <v>8</v>
      </c>
      <c r="R11" s="2">
        <f t="shared" si="6"/>
        <v>10</v>
      </c>
      <c r="S11" s="3">
        <v>6</v>
      </c>
      <c r="T11" s="2">
        <f t="shared" si="7"/>
        <v>12</v>
      </c>
      <c r="U11" s="3">
        <v>6</v>
      </c>
      <c r="V11" s="2">
        <v>12</v>
      </c>
      <c r="W11" s="3">
        <v>12</v>
      </c>
      <c r="X11" s="2">
        <f t="shared" si="8"/>
        <v>5</v>
      </c>
      <c r="Y11" s="2" t="s">
        <v>19</v>
      </c>
      <c r="Z11" s="2" t="s">
        <v>58</v>
      </c>
      <c r="AA11" s="2"/>
    </row>
    <row r="12" spans="1:27" ht="12.75">
      <c r="A12" s="2">
        <v>7</v>
      </c>
      <c r="B12" s="2">
        <v>32</v>
      </c>
      <c r="C12" s="2" t="s">
        <v>49</v>
      </c>
      <c r="D12" s="2" t="s">
        <v>17</v>
      </c>
      <c r="E12" s="2" t="s">
        <v>18</v>
      </c>
      <c r="F12" s="2">
        <f t="shared" si="0"/>
        <v>32</v>
      </c>
      <c r="G12" s="3"/>
      <c r="H12" s="2">
        <f t="shared" si="1"/>
        <v>0</v>
      </c>
      <c r="I12" s="3"/>
      <c r="J12" s="2">
        <f t="shared" si="2"/>
        <v>0</v>
      </c>
      <c r="K12" s="3">
        <v>3</v>
      </c>
      <c r="L12" s="2">
        <f t="shared" si="3"/>
        <v>18</v>
      </c>
      <c r="M12" s="3"/>
      <c r="N12" s="2">
        <f t="shared" si="4"/>
        <v>0</v>
      </c>
      <c r="O12" s="3"/>
      <c r="P12" s="2">
        <f t="shared" si="5"/>
        <v>0</v>
      </c>
      <c r="Q12" s="3"/>
      <c r="R12" s="2">
        <f t="shared" si="6"/>
        <v>0</v>
      </c>
      <c r="S12" s="3"/>
      <c r="T12" s="2">
        <f t="shared" si="7"/>
        <v>0</v>
      </c>
      <c r="U12" s="3"/>
      <c r="V12" s="2">
        <v>0</v>
      </c>
      <c r="W12" s="3">
        <v>5</v>
      </c>
      <c r="X12" s="2">
        <f t="shared" si="8"/>
        <v>14</v>
      </c>
      <c r="Y12" s="2" t="s">
        <v>19</v>
      </c>
      <c r="Z12" s="2"/>
      <c r="AA12" s="2"/>
    </row>
    <row r="13" spans="1:27" ht="12.75">
      <c r="A13" s="2">
        <v>8</v>
      </c>
      <c r="B13" s="2">
        <v>22</v>
      </c>
      <c r="C13" s="2" t="s">
        <v>49</v>
      </c>
      <c r="D13" s="2" t="s">
        <v>87</v>
      </c>
      <c r="E13" s="2" t="s">
        <v>91</v>
      </c>
      <c r="F13" s="2">
        <f t="shared" si="0"/>
        <v>26</v>
      </c>
      <c r="G13" s="3"/>
      <c r="H13" s="2">
        <f t="shared" si="1"/>
        <v>0</v>
      </c>
      <c r="I13" s="3"/>
      <c r="J13" s="2">
        <f t="shared" si="2"/>
        <v>0</v>
      </c>
      <c r="K13" s="3"/>
      <c r="L13" s="2">
        <f t="shared" si="3"/>
        <v>0</v>
      </c>
      <c r="M13" s="3"/>
      <c r="N13" s="2">
        <f t="shared" si="4"/>
        <v>0</v>
      </c>
      <c r="O13" s="3"/>
      <c r="P13" s="2">
        <f t="shared" si="5"/>
        <v>0</v>
      </c>
      <c r="Q13" s="3">
        <v>7</v>
      </c>
      <c r="R13" s="2">
        <f t="shared" si="6"/>
        <v>11</v>
      </c>
      <c r="S13" s="3">
        <v>7</v>
      </c>
      <c r="T13" s="2">
        <f t="shared" si="7"/>
        <v>11</v>
      </c>
      <c r="U13" s="3"/>
      <c r="V13" s="2">
        <v>0</v>
      </c>
      <c r="W13" s="3">
        <v>13</v>
      </c>
      <c r="X13" s="2">
        <f t="shared" si="8"/>
        <v>4</v>
      </c>
      <c r="Y13" s="2" t="s">
        <v>92</v>
      </c>
      <c r="Z13" s="2"/>
      <c r="AA13" s="2"/>
    </row>
    <row r="14" spans="1:27" ht="12.75">
      <c r="A14" s="2">
        <v>9</v>
      </c>
      <c r="B14" s="2">
        <v>44</v>
      </c>
      <c r="C14" s="2" t="s">
        <v>49</v>
      </c>
      <c r="D14" s="2" t="s">
        <v>75</v>
      </c>
      <c r="E14" s="2" t="s">
        <v>80</v>
      </c>
      <c r="F14" s="2">
        <f t="shared" si="0"/>
        <v>24</v>
      </c>
      <c r="G14" s="3"/>
      <c r="H14" s="2">
        <f t="shared" si="1"/>
        <v>0</v>
      </c>
      <c r="I14" s="3">
        <v>6</v>
      </c>
      <c r="J14" s="2">
        <f t="shared" si="2"/>
        <v>12</v>
      </c>
      <c r="K14" s="3"/>
      <c r="L14" s="2">
        <f t="shared" si="3"/>
        <v>0</v>
      </c>
      <c r="M14" s="3"/>
      <c r="N14" s="2">
        <f t="shared" si="4"/>
        <v>0</v>
      </c>
      <c r="O14" s="3"/>
      <c r="P14" s="2">
        <f t="shared" si="5"/>
        <v>0</v>
      </c>
      <c r="Q14" s="3"/>
      <c r="R14" s="2">
        <f t="shared" si="6"/>
        <v>0</v>
      </c>
      <c r="S14" s="3"/>
      <c r="T14" s="2">
        <f t="shared" si="7"/>
        <v>0</v>
      </c>
      <c r="U14" s="3"/>
      <c r="V14" s="2">
        <v>0</v>
      </c>
      <c r="W14" s="3">
        <v>6</v>
      </c>
      <c r="X14" s="2">
        <f t="shared" si="8"/>
        <v>12</v>
      </c>
      <c r="Y14" s="2" t="s">
        <v>81</v>
      </c>
      <c r="Z14" s="2" t="s">
        <v>53</v>
      </c>
      <c r="AA14" s="2"/>
    </row>
    <row r="15" spans="1:27" ht="12.75">
      <c r="A15" s="2">
        <v>10</v>
      </c>
      <c r="B15" s="2">
        <v>666</v>
      </c>
      <c r="C15" s="2" t="s">
        <v>49</v>
      </c>
      <c r="D15" s="2" t="s">
        <v>63</v>
      </c>
      <c r="E15" s="2" t="s">
        <v>64</v>
      </c>
      <c r="F15" s="2">
        <f t="shared" si="0"/>
        <v>20</v>
      </c>
      <c r="G15" s="3"/>
      <c r="H15" s="2">
        <f t="shared" si="1"/>
        <v>0</v>
      </c>
      <c r="I15" s="3"/>
      <c r="J15" s="2">
        <f t="shared" si="2"/>
        <v>0</v>
      </c>
      <c r="K15" s="3"/>
      <c r="L15" s="2">
        <f t="shared" si="3"/>
        <v>0</v>
      </c>
      <c r="M15" s="3"/>
      <c r="N15" s="2">
        <f t="shared" si="4"/>
        <v>0</v>
      </c>
      <c r="O15" s="3"/>
      <c r="P15" s="2">
        <f t="shared" si="5"/>
        <v>0</v>
      </c>
      <c r="Q15" s="3">
        <v>6</v>
      </c>
      <c r="R15" s="2">
        <f t="shared" si="6"/>
        <v>12</v>
      </c>
      <c r="S15" s="3"/>
      <c r="T15" s="2">
        <f t="shared" si="7"/>
        <v>0</v>
      </c>
      <c r="U15" s="3"/>
      <c r="V15" s="2">
        <v>0</v>
      </c>
      <c r="W15" s="3">
        <v>10</v>
      </c>
      <c r="X15" s="2">
        <f t="shared" si="8"/>
        <v>8</v>
      </c>
      <c r="Y15" s="2" t="s">
        <v>65</v>
      </c>
      <c r="Z15" s="2" t="s">
        <v>66</v>
      </c>
      <c r="AA15" s="2"/>
    </row>
    <row r="16" spans="1:27" ht="12.75">
      <c r="A16" s="2">
        <v>11</v>
      </c>
      <c r="B16" s="2">
        <v>28</v>
      </c>
      <c r="C16" s="2" t="s">
        <v>49</v>
      </c>
      <c r="D16" s="2" t="s">
        <v>55</v>
      </c>
      <c r="E16" s="2" t="s">
        <v>56</v>
      </c>
      <c r="F16" s="2">
        <f t="shared" si="0"/>
        <v>18</v>
      </c>
      <c r="G16" s="3"/>
      <c r="H16" s="2">
        <f t="shared" si="1"/>
        <v>0</v>
      </c>
      <c r="I16" s="3">
        <v>3</v>
      </c>
      <c r="J16" s="2">
        <f t="shared" si="2"/>
        <v>18</v>
      </c>
      <c r="K16" s="3"/>
      <c r="L16" s="2">
        <f t="shared" si="3"/>
        <v>0</v>
      </c>
      <c r="M16" s="3"/>
      <c r="N16" s="2">
        <f t="shared" si="4"/>
        <v>0</v>
      </c>
      <c r="O16" s="3"/>
      <c r="P16" s="2">
        <f t="shared" si="5"/>
        <v>0</v>
      </c>
      <c r="Q16" s="3"/>
      <c r="R16" s="2">
        <f t="shared" si="6"/>
        <v>0</v>
      </c>
      <c r="S16" s="3"/>
      <c r="T16" s="2">
        <f t="shared" si="7"/>
        <v>0</v>
      </c>
      <c r="U16" s="3"/>
      <c r="V16" s="2">
        <v>0</v>
      </c>
      <c r="W16" s="3"/>
      <c r="X16" s="2">
        <f t="shared" si="8"/>
        <v>0</v>
      </c>
      <c r="Y16" s="2" t="s">
        <v>57</v>
      </c>
      <c r="Z16" s="2" t="s">
        <v>58</v>
      </c>
      <c r="AA16" s="2"/>
    </row>
    <row r="17" spans="1:27" ht="12.75">
      <c r="A17" s="2">
        <v>12</v>
      </c>
      <c r="B17" s="2">
        <v>90</v>
      </c>
      <c r="C17" s="12" t="s">
        <v>49</v>
      </c>
      <c r="D17" s="12" t="s">
        <v>348</v>
      </c>
      <c r="E17" s="12" t="s">
        <v>349</v>
      </c>
      <c r="F17" s="2">
        <f t="shared" si="0"/>
        <v>18</v>
      </c>
      <c r="G17" s="3"/>
      <c r="H17" s="2"/>
      <c r="I17" s="3"/>
      <c r="J17" s="2"/>
      <c r="K17" s="3"/>
      <c r="L17" s="2"/>
      <c r="M17" s="3"/>
      <c r="N17" s="2"/>
      <c r="O17" s="3"/>
      <c r="P17" s="2"/>
      <c r="Q17" s="3"/>
      <c r="R17" s="2"/>
      <c r="S17" s="3"/>
      <c r="T17" s="2"/>
      <c r="U17" s="3"/>
      <c r="V17" s="2"/>
      <c r="W17" s="3">
        <v>3</v>
      </c>
      <c r="X17" s="2">
        <f t="shared" si="8"/>
        <v>18</v>
      </c>
      <c r="Y17" s="2"/>
      <c r="Z17" s="2"/>
      <c r="AA17" s="2"/>
    </row>
    <row r="18" spans="1:27" ht="12.75">
      <c r="A18" s="2">
        <v>13</v>
      </c>
      <c r="B18" s="2">
        <v>94</v>
      </c>
      <c r="C18" s="2" t="s">
        <v>49</v>
      </c>
      <c r="D18" s="2" t="s">
        <v>82</v>
      </c>
      <c r="E18" s="2" t="s">
        <v>83</v>
      </c>
      <c r="F18" s="2">
        <f t="shared" si="0"/>
        <v>16</v>
      </c>
      <c r="G18" s="3"/>
      <c r="H18" s="2">
        <f>IF($G18=1,23,IF($G18=2,20,IF($G18=3,18,IF($G18=4,16,IF($G18=5,14,IF($G18=6,12,IF($G18=7,11,IF($G18=8,10,0))))))))+IF($G18=9,9,IF($G18=10,8,IF($G18=11,6,IF($G18=12,5,IF($G18=13,4,IF($G18=14,3,IF($G18=15,2,0)))))))+IF($G18=16,1,IF($G18=17,0,0))</f>
        <v>0</v>
      </c>
      <c r="I18" s="3">
        <v>4</v>
      </c>
      <c r="J18" s="2">
        <f>IF($I18=1,23,IF($I18=2,20,IF($I18=3,18,IF($I18=4,16,IF($I18=5,14,IF($I18=6,12,IF($I18=7,11,IF($I18=8,10,0))))))))+IF($I18=9,9,IF($I18=10,8,IF($I18=11,6,IF($I18=12,5,IF($I18=13,4,IF($I18=14,3,IF($I18=15,2,0)))))))+IF($I18=16,1,IF($I18=17,0,0))</f>
        <v>16</v>
      </c>
      <c r="K18" s="3"/>
      <c r="L18" s="2">
        <f>IF($K18=1,23,IF($K18=2,20,IF($K18=3,18,IF($K18=4,16,IF($K18=5,14,IF($K18=6,12,IF($K18=7,11,IF($K18=8,10,0))))))))+IF($K18=9,9,IF($K18=10,8,IF($K18=11,6,IF($K18=12,5,IF($K18=13,4,IF($K18=14,3,IF($K18=15,2,0)))))))+IF($K18=16,1,IF($K18=17,0,0))</f>
        <v>0</v>
      </c>
      <c r="M18" s="3"/>
      <c r="N18" s="2">
        <f>IF($M18=1,23,IF($M18=2,20,IF($M18=3,18,IF($M18=4,16,IF($M18=5,14,IF($M18=6,12,IF($M18=7,11,IF($M18=8,10,0))))))))+IF($M18=9,9,IF($M18=10,8,IF($M18=11,6,IF($M18=12,5,IF($M18=13,4,IF($M18=14,3,IF($M18=15,2,0)))))))+IF($M18=16,1,IF($M18=17,0,0))</f>
        <v>0</v>
      </c>
      <c r="O18" s="3"/>
      <c r="P18" s="2">
        <f>IF($O18=1,23,IF($O18=2,20,IF($O18=3,18,IF($O18=4,16,IF($O18=5,14,IF($O18=6,12,IF($O18=7,11,IF($O18=8,10,0))))))))+IF($O18=9,9,IF($O18=10,8,IF($O18=11,6,IF($O18=12,5,IF($O18=13,4,IF($O18=14,3,IF($O18=15,2,0)))))))+IF($O18=16,1,IF($O18=17,0,0))</f>
        <v>0</v>
      </c>
      <c r="Q18" s="3"/>
      <c r="R18" s="2">
        <f>IF($Q18=1,23,IF($Q18=2,20,IF($Q18=3,18,IF($Q18=4,16,IF($Q18=5,14,IF($Q18=6,12,IF($Q18=7,11,IF($Q18=8,10,0))))))))+IF($Q18=9,9,IF($Q18=10,8,IF($Q18=11,6,IF($Q18=12,5,IF($Q18=13,4,IF($Q18=14,3,IF($Q18=15,2,0)))))))+IF($Q18=16,1,IF($Q18=17,0,0))</f>
        <v>0</v>
      </c>
      <c r="S18" s="3"/>
      <c r="T18" s="2">
        <f>IF($S18=1,23,IF($S18=2,20,IF($S18=3,18,IF($S18=4,16,IF($S18=5,14,IF($S18=6,12,IF($S18=7,11,IF($S18=8,10,0))))))))+IF($S18=9,9,IF($S18=10,8,IF($S18=11,6,IF($S18=12,5,IF($S18=13,4,IF($S18=14,3,IF($S18=15,2,0)))))))+IF($S18=16,1,IF($S18=17,0,0))</f>
        <v>0</v>
      </c>
      <c r="U18" s="3"/>
      <c r="V18" s="2">
        <v>0</v>
      </c>
      <c r="W18" s="3"/>
      <c r="X18" s="2">
        <f t="shared" si="8"/>
        <v>0</v>
      </c>
      <c r="Y18" s="2"/>
      <c r="Z18" s="2"/>
      <c r="AA18" s="2"/>
    </row>
    <row r="19" spans="1:27" ht="12.75">
      <c r="A19" s="2">
        <v>14</v>
      </c>
      <c r="B19" s="2">
        <v>234</v>
      </c>
      <c r="C19" s="2" t="s">
        <v>49</v>
      </c>
      <c r="D19" s="2" t="s">
        <v>87</v>
      </c>
      <c r="E19" s="2" t="s">
        <v>88</v>
      </c>
      <c r="F19" s="2">
        <f t="shared" si="0"/>
        <v>14</v>
      </c>
      <c r="G19" s="3"/>
      <c r="H19" s="2">
        <f>IF($G19=1,23,IF($G19=2,20,IF($G19=3,18,IF($G19=4,16,IF($G19=5,14,IF($G19=6,12,IF($G19=7,11,IF($G19=8,10,0))))))))+IF($G19=9,9,IF($G19=10,8,IF($G19=11,6,IF($G19=12,5,IF($G19=13,4,IF($G19=14,3,IF($G19=15,2,0)))))))+IF($G19=16,1,IF($G19=17,0,0))</f>
        <v>0</v>
      </c>
      <c r="I19" s="3">
        <v>5</v>
      </c>
      <c r="J19" s="2">
        <f>IF($I19=1,23,IF($I19=2,20,IF($I19=3,18,IF($I19=4,16,IF($I19=5,14,IF($I19=6,12,IF($I19=7,11,IF($I19=8,10,0))))))))+IF($I19=9,9,IF($I19=10,8,IF($I19=11,6,IF($I19=12,5,IF($I19=13,4,IF($I19=14,3,IF($I19=15,2,0)))))))+IF($I19=16,1,IF($I19=17,0,0))</f>
        <v>14</v>
      </c>
      <c r="K19" s="3"/>
      <c r="L19" s="2">
        <f>IF($K19=1,23,IF($K19=2,20,IF($K19=3,18,IF($K19=4,16,IF($K19=5,14,IF($K19=6,12,IF($K19=7,11,IF($K19=8,10,0))))))))+IF($K19=9,9,IF($K19=10,8,IF($K19=11,6,IF($K19=12,5,IF($K19=13,4,IF($K19=14,3,IF($K19=15,2,0)))))))+IF($K19=16,1,IF($K19=17,0,0))</f>
        <v>0</v>
      </c>
      <c r="M19" s="3"/>
      <c r="N19" s="2">
        <f>IF($M19=1,23,IF($M19=2,20,IF($M19=3,18,IF($M19=4,16,IF($M19=5,14,IF($M19=6,12,IF($M19=7,11,IF($M19=8,10,0))))))))+IF($M19=9,9,IF($M19=10,8,IF($M19=11,6,IF($M19=12,5,IF($M19=13,4,IF($M19=14,3,IF($M19=15,2,0)))))))+IF($M19=16,1,IF($M19=17,0,0))</f>
        <v>0</v>
      </c>
      <c r="O19" s="3"/>
      <c r="P19" s="2">
        <f>IF($O19=1,23,IF($O19=2,20,IF($O19=3,18,IF($O19=4,16,IF($O19=5,14,IF($O19=6,12,IF($O19=7,11,IF($O19=8,10,0))))))))+IF($O19=9,9,IF($O19=10,8,IF($O19=11,6,IF($O19=12,5,IF($O19=13,4,IF($O19=14,3,IF($O19=15,2,0)))))))+IF($O19=16,1,IF($O19=17,0,0))</f>
        <v>0</v>
      </c>
      <c r="Q19" s="3"/>
      <c r="R19" s="2">
        <f>IF($Q19=1,23,IF($Q19=2,20,IF($Q19=3,18,IF($Q19=4,16,IF($Q19=5,14,IF($Q19=6,12,IF($Q19=7,11,IF($Q19=8,10,0))))))))+IF($Q19=9,9,IF($Q19=10,8,IF($Q19=11,6,IF($Q19=12,5,IF($Q19=13,4,IF($Q19=14,3,IF($Q19=15,2,0)))))))+IF($Q19=16,1,IF($Q19=17,0,0))</f>
        <v>0</v>
      </c>
      <c r="S19" s="3"/>
      <c r="T19" s="2">
        <f>IF($S19=1,23,IF($S19=2,20,IF($S19=3,18,IF($S19=4,16,IF($S19=5,14,IF($S19=6,12,IF($S19=7,11,IF($S19=8,10,0))))))))+IF($S19=9,9,IF($S19=10,8,IF($S19=11,6,IF($S19=12,5,IF($S19=13,4,IF($S19=14,3,IF($S19=15,2,0)))))))+IF($S19=16,1,IF($S19=17,0,0))</f>
        <v>0</v>
      </c>
      <c r="U19" s="3"/>
      <c r="V19" s="2">
        <v>0</v>
      </c>
      <c r="W19" s="3"/>
      <c r="X19" s="2">
        <f t="shared" si="8"/>
        <v>0</v>
      </c>
      <c r="Y19" s="2" t="s">
        <v>89</v>
      </c>
      <c r="Z19" s="2" t="s">
        <v>58</v>
      </c>
      <c r="AA19" s="2" t="s">
        <v>90</v>
      </c>
    </row>
    <row r="20" spans="1:27" ht="12.75">
      <c r="A20" s="2">
        <v>15</v>
      </c>
      <c r="B20" s="2">
        <v>51</v>
      </c>
      <c r="C20" s="2" t="s">
        <v>49</v>
      </c>
      <c r="D20" s="2" t="s">
        <v>84</v>
      </c>
      <c r="E20" s="2" t="s">
        <v>85</v>
      </c>
      <c r="F20" s="2">
        <f t="shared" si="0"/>
        <v>12</v>
      </c>
      <c r="G20" s="3">
        <v>6</v>
      </c>
      <c r="H20" s="2">
        <f>IF($G20=1,23,IF($G20=2,20,IF($G20=3,18,IF($G20=4,16,IF($G20=5,14,IF($G20=6,12,IF($G20=7,11,IF($G20=8,10,0))))))))+IF($G20=9,9,IF($G20=10,8,IF($G20=11,6,IF($G20=12,5,IF($G20=13,4,IF($G20=14,3,IF($G20=15,2,0)))))))+IF($G20=16,1,IF($G20=17,0,0))</f>
        <v>12</v>
      </c>
      <c r="I20" s="3"/>
      <c r="J20" s="2">
        <f>IF($I20=1,23,IF($I20=2,20,IF($I20=3,18,IF($I20=4,16,IF($I20=5,14,IF($I20=6,12,IF($I20=7,11,IF($I20=8,10,0))))))))+IF($I20=9,9,IF($I20=10,8,IF($I20=11,6,IF($I20=12,5,IF($I20=13,4,IF($I20=14,3,IF($I20=15,2,0)))))))+IF($I20=16,1,IF($I20=17,0,0))</f>
        <v>0</v>
      </c>
      <c r="K20" s="3"/>
      <c r="L20" s="2">
        <f>IF($K20=1,23,IF($K20=2,20,IF($K20=3,18,IF($K20=4,16,IF($K20=5,14,IF($K20=6,12,IF($K20=7,11,IF($K20=8,10,0))))))))+IF($K20=9,9,IF($K20=10,8,IF($K20=11,6,IF($K20=12,5,IF($K20=13,4,IF($K20=14,3,IF($K20=15,2,0)))))))+IF($K20=16,1,IF($K20=17,0,0))</f>
        <v>0</v>
      </c>
      <c r="M20" s="3"/>
      <c r="N20" s="2">
        <f>IF($M20=1,23,IF($M20=2,20,IF($M20=3,18,IF($M20=4,16,IF($M20=5,14,IF($M20=6,12,IF($M20=7,11,IF($M20=8,10,0))))))))+IF($M20=9,9,IF($M20=10,8,IF($M20=11,6,IF($M20=12,5,IF($M20=13,4,IF($M20=14,3,IF($M20=15,2,0)))))))+IF($M20=16,1,IF($M20=17,0,0))</f>
        <v>0</v>
      </c>
      <c r="O20" s="3"/>
      <c r="P20" s="2">
        <f>IF($O20=1,23,IF($O20=2,20,IF($O20=3,18,IF($O20=4,16,IF($O20=5,14,IF($O20=6,12,IF($O20=7,11,IF($O20=8,10,0))))))))+IF($O20=9,9,IF($O20=10,8,IF($O20=11,6,IF($O20=12,5,IF($O20=13,4,IF($O20=14,3,IF($O20=15,2,0)))))))+IF($O20=16,1,IF($O20=17,0,0))</f>
        <v>0</v>
      </c>
      <c r="Q20" s="3"/>
      <c r="R20" s="2">
        <f>IF($Q20=1,23,IF($Q20=2,20,IF($Q20=3,18,IF($Q20=4,16,IF($Q20=5,14,IF($Q20=6,12,IF($Q20=7,11,IF($Q20=8,10,0))))))))+IF($Q20=9,9,IF($Q20=10,8,IF($Q20=11,6,IF($Q20=12,5,IF($Q20=13,4,IF($Q20=14,3,IF($Q20=15,2,0)))))))+IF($Q20=16,1,IF($Q20=17,0,0))</f>
        <v>0</v>
      </c>
      <c r="S20" s="3"/>
      <c r="T20" s="2">
        <f>IF($S20=1,23,IF($S20=2,20,IF($S20=3,18,IF($S20=4,16,IF($S20=5,14,IF($S20=6,12,IF($S20=7,11,IF($S20=8,10,0))))))))+IF($S20=9,9,IF($S20=10,8,IF($S20=11,6,IF($S20=12,5,IF($S20=13,4,IF($S20=14,3,IF($S20=15,2,0)))))))+IF($S20=16,1,IF($S20=17,0,0))</f>
        <v>0</v>
      </c>
      <c r="U20" s="3"/>
      <c r="V20" s="2">
        <v>0</v>
      </c>
      <c r="W20" s="3"/>
      <c r="X20" s="2">
        <f t="shared" si="8"/>
        <v>0</v>
      </c>
      <c r="Y20" s="2" t="s">
        <v>86</v>
      </c>
      <c r="Z20" s="2"/>
      <c r="AA20" s="2"/>
    </row>
    <row r="21" spans="1:27" ht="12.75">
      <c r="A21" s="2">
        <v>16</v>
      </c>
      <c r="B21" s="2">
        <v>87</v>
      </c>
      <c r="C21" s="12" t="s">
        <v>49</v>
      </c>
      <c r="D21" s="12" t="s">
        <v>350</v>
      </c>
      <c r="E21" s="12" t="s">
        <v>36</v>
      </c>
      <c r="F21" s="2">
        <f t="shared" si="0"/>
        <v>9</v>
      </c>
      <c r="G21" s="3"/>
      <c r="H21" s="2"/>
      <c r="I21" s="3"/>
      <c r="J21" s="2"/>
      <c r="K21" s="3"/>
      <c r="L21" s="2"/>
      <c r="M21" s="3"/>
      <c r="N21" s="2"/>
      <c r="O21" s="3"/>
      <c r="P21" s="2"/>
      <c r="Q21" s="3"/>
      <c r="R21" s="2"/>
      <c r="S21" s="3"/>
      <c r="T21" s="2"/>
      <c r="U21" s="3"/>
      <c r="V21" s="2"/>
      <c r="W21" s="3">
        <v>9</v>
      </c>
      <c r="X21" s="2">
        <f t="shared" si="8"/>
        <v>9</v>
      </c>
      <c r="Y21" s="2"/>
      <c r="Z21" s="2"/>
      <c r="AA21" s="2"/>
    </row>
    <row r="22" spans="1:27" ht="12.75">
      <c r="A22" s="2">
        <v>17</v>
      </c>
      <c r="B22" s="2">
        <v>41</v>
      </c>
      <c r="C22" s="12" t="s">
        <v>49</v>
      </c>
      <c r="D22" s="12" t="s">
        <v>111</v>
      </c>
      <c r="E22" s="12" t="s">
        <v>344</v>
      </c>
      <c r="F22" s="2">
        <f t="shared" si="0"/>
        <v>6</v>
      </c>
      <c r="G22" s="3"/>
      <c r="H22" s="2"/>
      <c r="I22" s="3"/>
      <c r="J22" s="2"/>
      <c r="K22" s="3"/>
      <c r="L22" s="2"/>
      <c r="M22" s="3"/>
      <c r="N22" s="2"/>
      <c r="O22" s="3"/>
      <c r="P22" s="2"/>
      <c r="Q22" s="3"/>
      <c r="R22" s="2"/>
      <c r="S22" s="3"/>
      <c r="T22" s="2"/>
      <c r="U22" s="3"/>
      <c r="V22" s="2"/>
      <c r="W22" s="3">
        <v>11</v>
      </c>
      <c r="X22" s="2">
        <f t="shared" si="8"/>
        <v>6</v>
      </c>
      <c r="Y22" s="2"/>
      <c r="Z22" s="2"/>
      <c r="AA22" s="2"/>
    </row>
  </sheetData>
  <sheetProtection/>
  <mergeCells count="10">
    <mergeCell ref="B2:M2"/>
    <mergeCell ref="G4:H4"/>
    <mergeCell ref="I4:J4"/>
    <mergeCell ref="K4:L4"/>
    <mergeCell ref="M4:N4"/>
    <mergeCell ref="W4:X4"/>
    <mergeCell ref="O4:P4"/>
    <mergeCell ref="Q4:R4"/>
    <mergeCell ref="S4:T4"/>
    <mergeCell ref="U4:V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A15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12.421875" style="0" customWidth="1"/>
    <col min="2" max="2" width="8.57421875" style="0" customWidth="1"/>
    <col min="3" max="3" width="16.8515625" style="0" customWidth="1"/>
    <col min="4" max="5" width="18.28125" style="0" customWidth="1"/>
    <col min="6" max="6" width="15.57421875" style="0" customWidth="1"/>
    <col min="25" max="25" width="22.28125" style="0" customWidth="1"/>
    <col min="27" max="27" width="54.140625" style="0" customWidth="1"/>
  </cols>
  <sheetData>
    <row r="2" spans="2:13" ht="15.75">
      <c r="B2" s="23" t="s">
        <v>11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4" spans="1:27" ht="15.7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2" t="str">
        <f>"May 30"</f>
        <v>May 30</v>
      </c>
      <c r="H4" s="22"/>
      <c r="I4" s="22" t="str">
        <f>"June 6"</f>
        <v>June 6</v>
      </c>
      <c r="J4" s="22"/>
      <c r="K4" s="22" t="str">
        <f>"June 13"</f>
        <v>June 13</v>
      </c>
      <c r="L4" s="22"/>
      <c r="M4" s="22" t="str">
        <f>"June 20"</f>
        <v>June 20</v>
      </c>
      <c r="N4" s="22"/>
      <c r="O4" s="22" t="str">
        <f>"June 27"</f>
        <v>June 27</v>
      </c>
      <c r="P4" s="22"/>
      <c r="Q4" s="22" t="str">
        <f>"July 4"</f>
        <v>July 4</v>
      </c>
      <c r="R4" s="22"/>
      <c r="S4" s="22" t="str">
        <f>"July 11"</f>
        <v>July 11</v>
      </c>
      <c r="T4" s="22"/>
      <c r="U4" s="22" t="str">
        <f>"July 25"</f>
        <v>July 25</v>
      </c>
      <c r="V4" s="22"/>
      <c r="W4" s="22" t="str">
        <f>"Sept 26"</f>
        <v>Sept 26</v>
      </c>
      <c r="X4" s="22"/>
      <c r="Y4" s="1" t="s">
        <v>8</v>
      </c>
      <c r="Z4" s="1" t="s">
        <v>9</v>
      </c>
      <c r="AA4" s="1" t="s">
        <v>10</v>
      </c>
    </row>
    <row r="5" spans="7:24" ht="12.75">
      <c r="G5" s="2" t="s">
        <v>6</v>
      </c>
      <c r="H5" s="2" t="s">
        <v>7</v>
      </c>
      <c r="I5" s="2" t="s">
        <v>6</v>
      </c>
      <c r="J5" s="2" t="s">
        <v>7</v>
      </c>
      <c r="K5" s="2" t="s">
        <v>6</v>
      </c>
      <c r="L5" s="2" t="s">
        <v>7</v>
      </c>
      <c r="M5" s="2" t="s">
        <v>6</v>
      </c>
      <c r="N5" s="2" t="s">
        <v>7</v>
      </c>
      <c r="O5" s="2" t="s">
        <v>6</v>
      </c>
      <c r="P5" s="2" t="s">
        <v>7</v>
      </c>
      <c r="Q5" s="2" t="s">
        <v>6</v>
      </c>
      <c r="R5" s="2" t="s">
        <v>7</v>
      </c>
      <c r="S5" s="2" t="s">
        <v>6</v>
      </c>
      <c r="T5" s="2" t="s">
        <v>7</v>
      </c>
      <c r="U5" s="2" t="s">
        <v>6</v>
      </c>
      <c r="V5" s="2" t="s">
        <v>7</v>
      </c>
      <c r="W5" s="2" t="s">
        <v>6</v>
      </c>
      <c r="X5" s="2" t="s">
        <v>7</v>
      </c>
    </row>
    <row r="6" spans="1:27" ht="12.75">
      <c r="A6" s="9">
        <v>1</v>
      </c>
      <c r="B6" s="9">
        <v>11</v>
      </c>
      <c r="C6" s="9" t="s">
        <v>12</v>
      </c>
      <c r="D6" s="9" t="s">
        <v>28</v>
      </c>
      <c r="E6" s="9" t="s">
        <v>29</v>
      </c>
      <c r="F6" s="9">
        <f aca="true" t="shared" si="0" ref="F6:F15">H6+J6+L6+N6+P6+R6+T6+V6+X6</f>
        <v>161</v>
      </c>
      <c r="G6" s="3">
        <v>1</v>
      </c>
      <c r="H6" s="2">
        <f aca="true" t="shared" si="1" ref="H6:H13">IF($G6=1,23,IF($G6=2,20,IF($G6=3,18,IF($G6=4,16,IF($G6=5,14,IF($G6=6,12,IF($G6=7,11,IF($G6=8,10,0))))))))+IF($G6=9,9,IF($G6=10,8,IF($G6=11,6,IF($G6=12,5,IF($G6=13,4,IF($G6=14,3,IF($G6=15,2,0)))))))+IF($G6=16,1,IF($G6=17,0,0))</f>
        <v>23</v>
      </c>
      <c r="I6" s="3">
        <v>1</v>
      </c>
      <c r="J6" s="2">
        <f aca="true" t="shared" si="2" ref="J6:J13">IF($I6=1,23,IF($I6=2,20,IF($I6=3,18,IF($I6=4,16,IF($I6=5,14,IF($I6=6,12,IF($I6=7,11,IF($I6=8,10,0))))))))+IF($I6=9,9,IF($I6=10,8,IF($I6=11,6,IF($I6=12,5,IF($I6=13,4,IF($I6=14,3,IF($I6=15,2,0)))))))+IF($I6=16,1,IF($I6=17,0,0))</f>
        <v>23</v>
      </c>
      <c r="K6" s="3"/>
      <c r="L6" s="2">
        <f aca="true" t="shared" si="3" ref="L6:L13">IF($K6=1,23,IF($K6=2,20,IF($K6=3,18,IF($K6=4,16,IF($K6=5,14,IF($K6=6,12,IF($K6=7,11,IF($K6=8,10,0))))))))+IF($K6=9,9,IF($K6=10,8,IF($K6=11,6,IF($K6=12,5,IF($K6=13,4,IF($K6=14,3,IF($K6=15,2,0)))))))+IF($K6=16,1,IF($K6=17,0,0))</f>
        <v>0</v>
      </c>
      <c r="M6" s="3">
        <v>1</v>
      </c>
      <c r="N6" s="2">
        <f aca="true" t="shared" si="4" ref="N6:N13">IF($M6=1,23,IF($M6=2,20,IF($M6=3,18,IF($M6=4,16,IF($M6=5,14,IF($M6=6,12,IF($M6=7,11,IF($M6=8,10,0))))))))+IF($M6=9,9,IF($M6=10,8,IF($M6=11,6,IF($M6=12,5,IF($M6=13,4,IF($M6=14,3,IF($M6=15,2,0)))))))+IF($M6=16,1,IF($M6=17,0,0))</f>
        <v>23</v>
      </c>
      <c r="O6" s="3"/>
      <c r="P6" s="2">
        <f aca="true" t="shared" si="5" ref="P6:P13">IF($O6=1,23,IF($O6=2,20,IF($O6=3,18,IF($O6=4,16,IF($O6=5,14,IF($O6=6,12,IF($O6=7,11,IF($O6=8,10,0))))))))+IF($O6=9,9,IF($O6=10,8,IF($O6=11,6,IF($O6=12,5,IF($O6=13,4,IF($O6=14,3,IF($O6=15,2,0)))))))+IF($O6=16,1,IF($O6=17,0,0))</f>
        <v>0</v>
      </c>
      <c r="Q6" s="3">
        <v>1</v>
      </c>
      <c r="R6" s="2">
        <f aca="true" t="shared" si="6" ref="R6:R13">IF($Q6=1,23,IF($Q6=2,20,IF($Q6=3,18,IF($Q6=4,16,IF($Q6=5,14,IF($Q6=6,12,IF($Q6=7,11,IF($Q6=8,10,0))))))))+IF($Q6=9,9,IF($Q6=10,8,IF($Q6=11,6,IF($Q6=12,5,IF($Q6=13,4,IF($Q6=14,3,IF($Q6=15,2,0)))))))+IF($Q6=16,1,IF($Q6=17,0,0))</f>
        <v>23</v>
      </c>
      <c r="S6" s="3">
        <v>1</v>
      </c>
      <c r="T6" s="2">
        <f aca="true" t="shared" si="7" ref="T6:T13">IF($S6=1,23,IF($S6=2,20,IF($S6=3,18,IF($S6=4,16,IF($S6=5,14,IF($S6=6,12,IF($S6=7,11,IF($S6=8,10,0))))))))+IF($S6=9,9,IF($S6=10,8,IF($S6=11,6,IF($S6=12,5,IF($S6=13,4,IF($S6=14,3,IF($S6=15,2,0)))))))+IF($S6=16,1,IF($S6=17,0,0))</f>
        <v>23</v>
      </c>
      <c r="U6" s="3">
        <v>1</v>
      </c>
      <c r="V6" s="2">
        <v>23</v>
      </c>
      <c r="W6" s="3">
        <v>1</v>
      </c>
      <c r="X6" s="2">
        <f aca="true" t="shared" si="8" ref="X6:X15">IF($W6=1,23,IF($W6=2,20,IF($W6=3,18,IF($W6=4,16,IF($W6=5,14,IF($W6=6,12,IF($W6=7,11,IF($W6=8,10,0))))))))+IF($W6=9,9,IF($W6=10,8,IF($W6=11,6,IF($W6=12,5,IF($W6=13,4,IF($W6=14,3,IF($W6=15,2,0)))))))+IF($W6=16,1,IF($W6=17,0,0))</f>
        <v>23</v>
      </c>
      <c r="Y6" s="2" t="s">
        <v>30</v>
      </c>
      <c r="Z6" s="2" t="s">
        <v>31</v>
      </c>
      <c r="AA6" s="2" t="s">
        <v>32</v>
      </c>
    </row>
    <row r="7" spans="1:27" ht="12.75">
      <c r="A7" s="9">
        <v>2</v>
      </c>
      <c r="B7" s="9">
        <v>32</v>
      </c>
      <c r="C7" s="9" t="s">
        <v>12</v>
      </c>
      <c r="D7" s="9" t="s">
        <v>17</v>
      </c>
      <c r="E7" s="9" t="s">
        <v>18</v>
      </c>
      <c r="F7" s="9">
        <f t="shared" si="0"/>
        <v>116</v>
      </c>
      <c r="G7" s="3">
        <v>2</v>
      </c>
      <c r="H7" s="2">
        <f t="shared" si="1"/>
        <v>20</v>
      </c>
      <c r="I7" s="3">
        <v>3</v>
      </c>
      <c r="J7" s="2">
        <f t="shared" si="2"/>
        <v>18</v>
      </c>
      <c r="K7" s="3"/>
      <c r="L7" s="2">
        <f t="shared" si="3"/>
        <v>0</v>
      </c>
      <c r="M7" s="3">
        <v>2</v>
      </c>
      <c r="N7" s="2">
        <f t="shared" si="4"/>
        <v>20</v>
      </c>
      <c r="O7" s="3"/>
      <c r="P7" s="2">
        <f t="shared" si="5"/>
        <v>0</v>
      </c>
      <c r="Q7" s="3">
        <v>2</v>
      </c>
      <c r="R7" s="2">
        <f t="shared" si="6"/>
        <v>20</v>
      </c>
      <c r="S7" s="3">
        <v>3</v>
      </c>
      <c r="T7" s="2">
        <f t="shared" si="7"/>
        <v>18</v>
      </c>
      <c r="U7" s="3">
        <v>2</v>
      </c>
      <c r="V7" s="2">
        <v>20</v>
      </c>
      <c r="W7" s="3"/>
      <c r="X7" s="2">
        <f t="shared" si="8"/>
        <v>0</v>
      </c>
      <c r="Y7" s="2" t="s">
        <v>19</v>
      </c>
      <c r="Z7" s="2"/>
      <c r="AA7" s="2"/>
    </row>
    <row r="8" spans="1:27" ht="12.75">
      <c r="A8" s="9">
        <v>3</v>
      </c>
      <c r="B8" s="9">
        <v>22</v>
      </c>
      <c r="C8" s="9" t="s">
        <v>12</v>
      </c>
      <c r="D8" s="9" t="s">
        <v>35</v>
      </c>
      <c r="E8" s="9" t="s">
        <v>36</v>
      </c>
      <c r="F8" s="9">
        <f t="shared" si="0"/>
        <v>109</v>
      </c>
      <c r="G8" s="3">
        <v>4</v>
      </c>
      <c r="H8" s="2">
        <f t="shared" si="1"/>
        <v>16</v>
      </c>
      <c r="I8" s="3">
        <v>7</v>
      </c>
      <c r="J8" s="2">
        <f t="shared" si="2"/>
        <v>11</v>
      </c>
      <c r="K8" s="3"/>
      <c r="L8" s="2">
        <f t="shared" si="3"/>
        <v>0</v>
      </c>
      <c r="M8" s="3">
        <v>4</v>
      </c>
      <c r="N8" s="2">
        <f t="shared" si="4"/>
        <v>16</v>
      </c>
      <c r="O8" s="3"/>
      <c r="P8" s="2">
        <f t="shared" si="5"/>
        <v>0</v>
      </c>
      <c r="Q8" s="3">
        <v>4</v>
      </c>
      <c r="R8" s="2">
        <f t="shared" si="6"/>
        <v>16</v>
      </c>
      <c r="S8" s="3">
        <v>2</v>
      </c>
      <c r="T8" s="2">
        <f t="shared" si="7"/>
        <v>20</v>
      </c>
      <c r="U8" s="3">
        <v>4</v>
      </c>
      <c r="V8" s="2">
        <v>16</v>
      </c>
      <c r="W8" s="3">
        <v>5</v>
      </c>
      <c r="X8" s="2">
        <f t="shared" si="8"/>
        <v>14</v>
      </c>
      <c r="Y8" s="2" t="s">
        <v>37</v>
      </c>
      <c r="Z8" s="2" t="s">
        <v>31</v>
      </c>
      <c r="AA8" s="2" t="s">
        <v>38</v>
      </c>
    </row>
    <row r="9" spans="1:27" ht="12.75">
      <c r="A9" s="2">
        <v>4</v>
      </c>
      <c r="B9" s="2">
        <v>1</v>
      </c>
      <c r="C9" s="2" t="s">
        <v>12</v>
      </c>
      <c r="D9" s="2" t="s">
        <v>24</v>
      </c>
      <c r="E9" s="2" t="s">
        <v>25</v>
      </c>
      <c r="F9" s="2">
        <f t="shared" si="0"/>
        <v>104</v>
      </c>
      <c r="G9" s="3">
        <v>3</v>
      </c>
      <c r="H9" s="2">
        <f t="shared" si="1"/>
        <v>18</v>
      </c>
      <c r="I9" s="3" t="s">
        <v>47</v>
      </c>
      <c r="J9" s="2">
        <f t="shared" si="2"/>
        <v>0</v>
      </c>
      <c r="K9" s="3"/>
      <c r="L9" s="2">
        <f t="shared" si="3"/>
        <v>0</v>
      </c>
      <c r="M9" s="3">
        <v>3</v>
      </c>
      <c r="N9" s="2">
        <f t="shared" si="4"/>
        <v>18</v>
      </c>
      <c r="O9" s="3"/>
      <c r="P9" s="2">
        <f t="shared" si="5"/>
        <v>0</v>
      </c>
      <c r="Q9" s="3">
        <v>3</v>
      </c>
      <c r="R9" s="2">
        <f t="shared" si="6"/>
        <v>18</v>
      </c>
      <c r="S9" s="3">
        <v>4</v>
      </c>
      <c r="T9" s="2">
        <f t="shared" si="7"/>
        <v>16</v>
      </c>
      <c r="U9" s="3">
        <v>3</v>
      </c>
      <c r="V9" s="2">
        <v>18</v>
      </c>
      <c r="W9" s="3">
        <v>4</v>
      </c>
      <c r="X9" s="2">
        <f t="shared" si="8"/>
        <v>16</v>
      </c>
      <c r="Y9" s="2" t="s">
        <v>26</v>
      </c>
      <c r="Z9" s="2" t="s">
        <v>27</v>
      </c>
      <c r="AA9" s="2"/>
    </row>
    <row r="10" spans="1:27" ht="12.75">
      <c r="A10" s="2">
        <v>5</v>
      </c>
      <c r="B10" s="2">
        <v>14</v>
      </c>
      <c r="C10" s="2" t="s">
        <v>12</v>
      </c>
      <c r="D10" s="2" t="s">
        <v>20</v>
      </c>
      <c r="E10" s="2" t="s">
        <v>21</v>
      </c>
      <c r="F10" s="2">
        <f t="shared" si="0"/>
        <v>81</v>
      </c>
      <c r="G10" s="3" t="s">
        <v>46</v>
      </c>
      <c r="H10" s="2">
        <f t="shared" si="1"/>
        <v>0</v>
      </c>
      <c r="I10" s="3">
        <v>5</v>
      </c>
      <c r="J10" s="2">
        <f t="shared" si="2"/>
        <v>14</v>
      </c>
      <c r="K10" s="3"/>
      <c r="L10" s="2">
        <f t="shared" si="3"/>
        <v>0</v>
      </c>
      <c r="M10" s="3">
        <v>5</v>
      </c>
      <c r="N10" s="2">
        <f t="shared" si="4"/>
        <v>14</v>
      </c>
      <c r="O10" s="3"/>
      <c r="P10" s="2">
        <f t="shared" si="5"/>
        <v>0</v>
      </c>
      <c r="Q10" s="3">
        <v>5</v>
      </c>
      <c r="R10" s="2">
        <f t="shared" si="6"/>
        <v>14</v>
      </c>
      <c r="S10" s="3">
        <v>5</v>
      </c>
      <c r="T10" s="2">
        <f t="shared" si="7"/>
        <v>14</v>
      </c>
      <c r="U10" s="3">
        <v>5</v>
      </c>
      <c r="V10" s="2">
        <v>14</v>
      </c>
      <c r="W10" s="3">
        <v>7</v>
      </c>
      <c r="X10" s="2">
        <f t="shared" si="8"/>
        <v>11</v>
      </c>
      <c r="Y10" s="2" t="s">
        <v>22</v>
      </c>
      <c r="Z10" s="2" t="s">
        <v>16</v>
      </c>
      <c r="AA10" s="2" t="s">
        <v>23</v>
      </c>
    </row>
    <row r="11" spans="1:27" ht="12.75">
      <c r="A11" s="2">
        <v>6</v>
      </c>
      <c r="B11" s="2">
        <v>5</v>
      </c>
      <c r="C11" s="2" t="s">
        <v>12</v>
      </c>
      <c r="D11" s="2" t="s">
        <v>13</v>
      </c>
      <c r="E11" s="2" t="s">
        <v>14</v>
      </c>
      <c r="F11" s="2">
        <f t="shared" si="0"/>
        <v>40</v>
      </c>
      <c r="G11" s="3"/>
      <c r="H11" s="2">
        <f t="shared" si="1"/>
        <v>0</v>
      </c>
      <c r="I11" s="3">
        <v>2</v>
      </c>
      <c r="J11" s="2">
        <f t="shared" si="2"/>
        <v>20</v>
      </c>
      <c r="K11" s="3"/>
      <c r="L11" s="2">
        <f t="shared" si="3"/>
        <v>0</v>
      </c>
      <c r="M11" s="3"/>
      <c r="N11" s="2">
        <f t="shared" si="4"/>
        <v>0</v>
      </c>
      <c r="O11" s="3"/>
      <c r="P11" s="2">
        <f t="shared" si="5"/>
        <v>0</v>
      </c>
      <c r="Q11" s="3"/>
      <c r="R11" s="2">
        <f t="shared" si="6"/>
        <v>0</v>
      </c>
      <c r="S11" s="3"/>
      <c r="T11" s="2">
        <f t="shared" si="7"/>
        <v>0</v>
      </c>
      <c r="U11" s="3"/>
      <c r="V11" s="2">
        <v>0</v>
      </c>
      <c r="W11" s="3">
        <v>2</v>
      </c>
      <c r="X11" s="2">
        <f t="shared" si="8"/>
        <v>20</v>
      </c>
      <c r="Y11" s="2" t="s">
        <v>15</v>
      </c>
      <c r="Z11" s="2" t="s">
        <v>16</v>
      </c>
      <c r="AA11" s="2"/>
    </row>
    <row r="12" spans="1:27" ht="12.75">
      <c r="A12" s="2">
        <v>7</v>
      </c>
      <c r="B12" s="2">
        <v>97</v>
      </c>
      <c r="C12" s="2" t="s">
        <v>12</v>
      </c>
      <c r="D12" s="2" t="s">
        <v>33</v>
      </c>
      <c r="E12" s="2" t="s">
        <v>34</v>
      </c>
      <c r="F12" s="2">
        <f t="shared" si="0"/>
        <v>34</v>
      </c>
      <c r="G12" s="3"/>
      <c r="H12" s="2">
        <f t="shared" si="1"/>
        <v>0</v>
      </c>
      <c r="I12" s="3">
        <v>4</v>
      </c>
      <c r="J12" s="2">
        <f t="shared" si="2"/>
        <v>16</v>
      </c>
      <c r="K12" s="3"/>
      <c r="L12" s="2">
        <f t="shared" si="3"/>
        <v>0</v>
      </c>
      <c r="M12" s="3"/>
      <c r="N12" s="2">
        <f t="shared" si="4"/>
        <v>0</v>
      </c>
      <c r="O12" s="3"/>
      <c r="P12" s="2">
        <f t="shared" si="5"/>
        <v>0</v>
      </c>
      <c r="Q12" s="3"/>
      <c r="R12" s="2">
        <f t="shared" si="6"/>
        <v>0</v>
      </c>
      <c r="S12" s="3"/>
      <c r="T12" s="2">
        <f t="shared" si="7"/>
        <v>0</v>
      </c>
      <c r="U12" s="3"/>
      <c r="V12" s="2">
        <v>0</v>
      </c>
      <c r="W12" s="3">
        <v>3</v>
      </c>
      <c r="X12" s="2">
        <f t="shared" si="8"/>
        <v>18</v>
      </c>
      <c r="Y12" s="2" t="s">
        <v>15</v>
      </c>
      <c r="Z12" s="2" t="s">
        <v>16</v>
      </c>
      <c r="AA12" s="2"/>
    </row>
    <row r="13" spans="1:27" ht="12.75">
      <c r="A13" s="2">
        <v>8</v>
      </c>
      <c r="B13" s="2">
        <v>10</v>
      </c>
      <c r="C13" s="2" t="s">
        <v>12</v>
      </c>
      <c r="D13" s="2" t="s">
        <v>39</v>
      </c>
      <c r="E13" s="2" t="s">
        <v>40</v>
      </c>
      <c r="F13" s="2">
        <f t="shared" si="0"/>
        <v>21</v>
      </c>
      <c r="G13" s="3"/>
      <c r="H13" s="2">
        <f t="shared" si="1"/>
        <v>0</v>
      </c>
      <c r="I13" s="3">
        <v>6</v>
      </c>
      <c r="J13" s="2">
        <f t="shared" si="2"/>
        <v>12</v>
      </c>
      <c r="K13" s="3"/>
      <c r="L13" s="2">
        <f t="shared" si="3"/>
        <v>0</v>
      </c>
      <c r="M13" s="3"/>
      <c r="N13" s="2">
        <f t="shared" si="4"/>
        <v>0</v>
      </c>
      <c r="O13" s="3"/>
      <c r="P13" s="2">
        <f t="shared" si="5"/>
        <v>0</v>
      </c>
      <c r="Q13" s="3"/>
      <c r="R13" s="2">
        <f t="shared" si="6"/>
        <v>0</v>
      </c>
      <c r="S13" s="3"/>
      <c r="T13" s="2">
        <f t="shared" si="7"/>
        <v>0</v>
      </c>
      <c r="U13" s="3"/>
      <c r="V13" s="2">
        <v>0</v>
      </c>
      <c r="W13" s="3">
        <v>9</v>
      </c>
      <c r="X13" s="2">
        <f t="shared" si="8"/>
        <v>9</v>
      </c>
      <c r="Y13" s="2" t="s">
        <v>41</v>
      </c>
      <c r="Z13" s="2"/>
      <c r="AA13" s="2" t="s">
        <v>42</v>
      </c>
    </row>
    <row r="14" spans="1:27" ht="12.75">
      <c r="A14" s="2">
        <v>9</v>
      </c>
      <c r="B14" s="2">
        <v>15</v>
      </c>
      <c r="C14" s="12" t="s">
        <v>12</v>
      </c>
      <c r="D14" s="12" t="s">
        <v>17</v>
      </c>
      <c r="E14" s="12" t="s">
        <v>351</v>
      </c>
      <c r="F14" s="2">
        <f t="shared" si="0"/>
        <v>10</v>
      </c>
      <c r="G14" s="3"/>
      <c r="H14" s="2"/>
      <c r="I14" s="3"/>
      <c r="J14" s="2"/>
      <c r="K14" s="3"/>
      <c r="L14" s="2"/>
      <c r="M14" s="3"/>
      <c r="N14" s="2"/>
      <c r="O14" s="3"/>
      <c r="P14" s="2"/>
      <c r="Q14" s="3"/>
      <c r="R14" s="2"/>
      <c r="S14" s="3"/>
      <c r="T14" s="2"/>
      <c r="U14" s="3"/>
      <c r="V14" s="2"/>
      <c r="W14" s="3">
        <v>8</v>
      </c>
      <c r="X14" s="2">
        <f t="shared" si="8"/>
        <v>10</v>
      </c>
      <c r="Y14" s="2"/>
      <c r="Z14" s="2"/>
      <c r="AA14" s="2"/>
    </row>
    <row r="15" spans="1:27" ht="12.75">
      <c r="A15" s="2">
        <v>10</v>
      </c>
      <c r="B15" s="2">
        <v>38</v>
      </c>
      <c r="C15" s="2" t="s">
        <v>12</v>
      </c>
      <c r="D15" s="2" t="s">
        <v>43</v>
      </c>
      <c r="E15" s="2" t="s">
        <v>44</v>
      </c>
      <c r="F15" s="2">
        <f t="shared" si="0"/>
        <v>0</v>
      </c>
      <c r="G15" s="3"/>
      <c r="H15" s="2">
        <f>IF($G15=1,23,IF($G15=2,20,IF($G15=3,18,IF($G15=4,16,IF($G15=5,14,IF($G15=6,12,IF($G15=7,11,IF($G15=8,10,0))))))))+IF($G15=9,9,IF($G15=10,8,IF($G15=11,6,IF($G15=12,5,IF($G15=13,4,IF($G15=14,3,IF($G15=15,2,0)))))))+IF($G15=16,1,IF($G15=17,0,0))</f>
        <v>0</v>
      </c>
      <c r="I15" s="3" t="s">
        <v>47</v>
      </c>
      <c r="J15" s="2">
        <f>IF($I15=1,23,IF($I15=2,20,IF($I15=3,18,IF($I15=4,16,IF($I15=5,14,IF($I15=6,12,IF($I15=7,11,IF($I15=8,10,0))))))))+IF($I15=9,9,IF($I15=10,8,IF($I15=11,6,IF($I15=12,5,IF($I15=13,4,IF($I15=14,3,IF($I15=15,2,0)))))))+IF($I15=16,1,IF($I15=17,0,0))</f>
        <v>0</v>
      </c>
      <c r="K15" s="3"/>
      <c r="L15" s="2">
        <f>IF($K15=1,23,IF($K15=2,20,IF($K15=3,18,IF($K15=4,16,IF($K15=5,14,IF($K15=6,12,IF($K15=7,11,IF($K15=8,10,0))))))))+IF($K15=9,9,IF($K15=10,8,IF($K15=11,6,IF($K15=12,5,IF($K15=13,4,IF($K15=14,3,IF($K15=15,2,0)))))))+IF($K15=16,1,IF($K15=17,0,0))</f>
        <v>0</v>
      </c>
      <c r="M15" s="3"/>
      <c r="N15" s="2">
        <f>IF($M15=1,23,IF($M15=2,20,IF($M15=3,18,IF($M15=4,16,IF($M15=5,14,IF($M15=6,12,IF($M15=7,11,IF($M15=8,10,0))))))))+IF($M15=9,9,IF($M15=10,8,IF($M15=11,6,IF($M15=12,5,IF($M15=13,4,IF($M15=14,3,IF($M15=15,2,0)))))))+IF($M15=16,1,IF($M15=17,0,0))</f>
        <v>0</v>
      </c>
      <c r="O15" s="3"/>
      <c r="P15" s="2">
        <f>IF($O15=1,23,IF($O15=2,20,IF($O15=3,18,IF($O15=4,16,IF($O15=5,14,IF($O15=6,12,IF($O15=7,11,IF($O15=8,10,0))))))))+IF($O15=9,9,IF($O15=10,8,IF($O15=11,6,IF($O15=12,5,IF($O15=13,4,IF($O15=14,3,IF($O15=15,2,0)))))))+IF($O15=16,1,IF($O15=17,0,0))</f>
        <v>0</v>
      </c>
      <c r="Q15" s="3"/>
      <c r="R15" s="2">
        <f>IF($Q15=1,23,IF($Q15=2,20,IF($Q15=3,18,IF($Q15=4,16,IF($Q15=5,14,IF($Q15=6,12,IF($Q15=7,11,IF($Q15=8,10,0))))))))+IF($Q15=9,9,IF($Q15=10,8,IF($Q15=11,6,IF($Q15=12,5,IF($Q15=13,4,IF($Q15=14,3,IF($Q15=15,2,0)))))))+IF($Q15=16,1,IF($Q15=17,0,0))</f>
        <v>0</v>
      </c>
      <c r="S15" s="3"/>
      <c r="T15" s="2">
        <f>IF($S15=1,23,IF($S15=2,20,IF($S15=3,18,IF($S15=4,16,IF($S15=5,14,IF($S15=6,12,IF($S15=7,11,IF($S15=8,10,0))))))))+IF($S15=9,9,IF($S15=10,8,IF($S15=11,6,IF($S15=12,5,IF($S15=13,4,IF($S15=14,3,IF($S15=15,2,0)))))))+IF($S15=16,1,IF($S15=17,0,0))</f>
        <v>0</v>
      </c>
      <c r="U15" s="3"/>
      <c r="V15" s="2">
        <v>0</v>
      </c>
      <c r="W15" s="3"/>
      <c r="X15" s="2">
        <f t="shared" si="8"/>
        <v>0</v>
      </c>
      <c r="Y15" s="2" t="s">
        <v>45</v>
      </c>
      <c r="Z15" s="2" t="s">
        <v>27</v>
      </c>
      <c r="AA15" s="2"/>
    </row>
  </sheetData>
  <sheetProtection/>
  <mergeCells count="10">
    <mergeCell ref="B2:M2"/>
    <mergeCell ref="G4:H4"/>
    <mergeCell ref="I4:J4"/>
    <mergeCell ref="K4:L4"/>
    <mergeCell ref="M4:N4"/>
    <mergeCell ref="W4:X4"/>
    <mergeCell ref="O4:P4"/>
    <mergeCell ref="Q4:R4"/>
    <mergeCell ref="S4:T4"/>
    <mergeCell ref="U4:V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0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12.421875" style="0" customWidth="1"/>
    <col min="2" max="2" width="8.57421875" style="0" customWidth="1"/>
    <col min="3" max="3" width="16.8515625" style="0" customWidth="1"/>
    <col min="4" max="5" width="18.28125" style="0" customWidth="1"/>
    <col min="6" max="6" width="15.57421875" style="0" customWidth="1"/>
    <col min="25" max="25" width="22.28125" style="0" customWidth="1"/>
    <col min="27" max="27" width="54.140625" style="0" customWidth="1"/>
  </cols>
  <sheetData>
    <row r="2" spans="1:13" ht="15.75">
      <c r="A2" s="8"/>
      <c r="B2" s="23" t="s">
        <v>299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4" spans="1:27" ht="15.75">
      <c r="A4" s="7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2" t="str">
        <f>"May 30"</f>
        <v>May 30</v>
      </c>
      <c r="H4" s="22"/>
      <c r="I4" s="22" t="str">
        <f>"June 6"</f>
        <v>June 6</v>
      </c>
      <c r="J4" s="22"/>
      <c r="K4" s="22" t="str">
        <f>"June 13"</f>
        <v>June 13</v>
      </c>
      <c r="L4" s="22"/>
      <c r="M4" s="22" t="str">
        <f>"June 20"</f>
        <v>June 20</v>
      </c>
      <c r="N4" s="22"/>
      <c r="O4" s="22" t="str">
        <f>"June 27"</f>
        <v>June 27</v>
      </c>
      <c r="P4" s="22"/>
      <c r="Q4" s="22" t="str">
        <f>"July 4"</f>
        <v>July 4</v>
      </c>
      <c r="R4" s="22"/>
      <c r="S4" s="22" t="str">
        <f>"July 11"</f>
        <v>July 11</v>
      </c>
      <c r="T4" s="22"/>
      <c r="U4" s="22" t="str">
        <f>"July 25"</f>
        <v>July 25</v>
      </c>
      <c r="V4" s="22"/>
      <c r="W4" s="22" t="str">
        <f>"Sept 26"</f>
        <v>Sept 26</v>
      </c>
      <c r="X4" s="22"/>
      <c r="Y4" s="1" t="s">
        <v>8</v>
      </c>
      <c r="Z4" s="1" t="s">
        <v>9</v>
      </c>
      <c r="AA4" s="1" t="s">
        <v>10</v>
      </c>
    </row>
    <row r="5" spans="1:24" ht="12.75">
      <c r="A5" s="8"/>
      <c r="G5" s="2" t="s">
        <v>6</v>
      </c>
      <c r="H5" s="2" t="s">
        <v>7</v>
      </c>
      <c r="I5" s="2" t="s">
        <v>6</v>
      </c>
      <c r="J5" s="2" t="s">
        <v>7</v>
      </c>
      <c r="K5" s="2" t="s">
        <v>6</v>
      </c>
      <c r="L5" s="2" t="s">
        <v>7</v>
      </c>
      <c r="M5" s="2" t="s">
        <v>6</v>
      </c>
      <c r="N5" s="2" t="s">
        <v>7</v>
      </c>
      <c r="O5" s="2" t="s">
        <v>6</v>
      </c>
      <c r="P5" s="2" t="s">
        <v>7</v>
      </c>
      <c r="Q5" s="2" t="s">
        <v>6</v>
      </c>
      <c r="R5" s="2" t="s">
        <v>7</v>
      </c>
      <c r="S5" s="2" t="s">
        <v>6</v>
      </c>
      <c r="T5" s="2" t="s">
        <v>7</v>
      </c>
      <c r="U5" s="2" t="s">
        <v>6</v>
      </c>
      <c r="V5" s="2" t="s">
        <v>7</v>
      </c>
      <c r="W5" s="2" t="s">
        <v>6</v>
      </c>
      <c r="X5" s="2" t="s">
        <v>7</v>
      </c>
    </row>
    <row r="6" spans="1:27" ht="12.75">
      <c r="A6" s="10">
        <v>1</v>
      </c>
      <c r="B6" s="9">
        <v>413</v>
      </c>
      <c r="C6" s="9" t="s">
        <v>300</v>
      </c>
      <c r="D6" s="9" t="s">
        <v>301</v>
      </c>
      <c r="E6" s="9" t="s">
        <v>302</v>
      </c>
      <c r="F6" s="9">
        <f>H6+J6+L6+N6+P6+R6+T6+V6+X6</f>
        <v>43</v>
      </c>
      <c r="G6" s="3">
        <v>1</v>
      </c>
      <c r="H6" s="2">
        <f>IF($G6=1,23,IF($G6=2,20,IF($G6=3,18,IF($G6=4,16,IF($G6=5,14,IF($G6=6,12,IF($G6=7,11,IF($G6=8,10,0))))))))+IF($G6=9,9,IF($G6=10,8,IF($G6=11,6,IF($G6=12,5,IF($G6=13,4,IF($G6=14,3,IF($G6=15,2,0)))))))+IF($G6=16,1,IF($G6=17,0,0))</f>
        <v>23</v>
      </c>
      <c r="I6" s="3">
        <v>2</v>
      </c>
      <c r="J6" s="2">
        <f>IF($I6=1,23,IF($I6=2,20,IF($I6=3,18,IF($I6=4,16,IF($I6=5,14,IF($I6=6,12,IF($I6=7,11,IF($I6=8,10,0))))))))+IF($I6=9,9,IF($I6=10,8,IF($I6=11,6,IF($I6=12,5,IF($I6=13,4,IF($I6=14,3,IF($I6=15,2,0)))))))+IF($I6=16,1,IF($I6=17,0,0))</f>
        <v>20</v>
      </c>
      <c r="K6" s="3"/>
      <c r="L6" s="2">
        <f>IF($K6=1,23,IF($K6=2,20,IF($K6=3,18,IF($K6=4,16,IF($K6=5,14,IF($K6=6,12,IF($K6=7,11,IF($K6=8,10,0))))))))+IF($K6=9,9,IF($K6=10,8,IF($K6=11,6,IF($K6=12,5,IF($K6=13,4,IF($K6=14,3,IF($K6=15,2,0)))))))+IF($K6=16,1,IF($K6=17,0,0))</f>
        <v>0</v>
      </c>
      <c r="M6" s="3"/>
      <c r="N6" s="2">
        <f>IF($M6=1,23,IF($M6=2,20,IF($M6=3,18,IF($M6=4,16,IF($M6=5,14,IF($M6=6,12,IF($M6=7,11,IF($M6=8,10,0))))))))+IF($M6=9,9,IF($M6=10,8,IF($M6=11,6,IF($M6=12,5,IF($M6=13,4,IF($M6=14,3,IF($M6=15,2,0)))))))+IF($M6=16,1,IF($M6=17,0,0))</f>
        <v>0</v>
      </c>
      <c r="O6" s="3"/>
      <c r="P6" s="2">
        <f>IF($O6=1,23,IF($O6=2,20,IF($O6=3,18,IF($O6=4,16,IF($O6=5,14,IF($O6=6,12,IF($O6=7,11,IF($O6=8,10,0))))))))+IF($O6=9,9,IF($O6=10,8,IF($O6=11,6,IF($O6=12,5,IF($O6=13,4,IF($O6=14,3,IF($O6=15,2,0)))))))+IF($O6=16,1,IF($O6=17,0,0))</f>
        <v>0</v>
      </c>
      <c r="Q6" s="3"/>
      <c r="R6" s="2">
        <f>IF($Q6=1,23,IF($Q6=2,20,IF($Q6=3,18,IF($Q6=4,16,IF($Q6=5,14,IF($Q6=6,12,IF($Q6=7,11,IF($Q6=8,10,0))))))))+IF($Q6=9,9,IF($Q6=10,8,IF($Q6=11,6,IF($Q6=12,5,IF($Q6=13,4,IF($Q6=14,3,IF($Q6=15,2,0)))))))+IF($Q6=16,1,IF($Q6=17,0,0))</f>
        <v>0</v>
      </c>
      <c r="S6" s="3"/>
      <c r="T6" s="2">
        <f>IF($S6=1,23,IF($S6=2,20,IF($S6=3,18,IF($S6=4,16,IF($S6=5,14,IF($S6=6,12,IF($S6=7,11,IF($S6=8,10,0))))))))+IF($S6=9,9,IF($S6=10,8,IF($S6=11,6,IF($S6=12,5,IF($S6=13,4,IF($S6=14,3,IF($S6=15,2,0)))))))+IF($S6=16,1,IF($S6=17,0,0))</f>
        <v>0</v>
      </c>
      <c r="U6" s="3"/>
      <c r="V6" s="2">
        <f>IF($U6=1,23,IF($U6=2,20,IF($U6=3,18,IF($U6=4,16,IF($U6=5,14,IF($U6=6,12,IF($U6=7,11,IF($U6=8,10,0))))))))+IF($U6=9,9,IF($U6=10,8,IF($U6=11,6,IF($U6=12,5,IF($U6=13,4,IF($U6=14,3,IF($U6=15,2,0)))))))+IF($U6=16,1,IF($U6=17,0,0))</f>
        <v>0</v>
      </c>
      <c r="W6" s="3"/>
      <c r="X6" s="2">
        <f>IF($W6=1,23,IF($W6=2,20,IF($W6=3,18,IF($W6=4,16,IF($W6=5,14,IF($W6=6,12,IF($W6=7,11,IF($W6=8,10,0))))))))+IF($W6=9,9,IF($W6=10,8,IF($W6=11,6,IF($W6=12,5,IF($W6=13,4,IF($W6=14,3,IF($W6=15,2,0)))))))+IF($W6=16,1,IF($W6=17,0,0))</f>
        <v>0</v>
      </c>
      <c r="Y6" s="2" t="s">
        <v>77</v>
      </c>
      <c r="Z6" s="2"/>
      <c r="AA6" s="2"/>
    </row>
    <row r="7" spans="1:27" ht="12.75">
      <c r="A7" s="10">
        <v>2</v>
      </c>
      <c r="B7" s="9">
        <v>4</v>
      </c>
      <c r="C7" s="9" t="s">
        <v>300</v>
      </c>
      <c r="D7" s="9" t="s">
        <v>305</v>
      </c>
      <c r="E7" s="9" t="s">
        <v>306</v>
      </c>
      <c r="F7" s="9">
        <f>H7+J7+L7+N7+P7+R7+T7+V7+X7</f>
        <v>23</v>
      </c>
      <c r="G7" s="3"/>
      <c r="H7" s="2">
        <f>IF($G7=1,23,IF($G7=2,20,IF($G7=3,18,IF($G7=4,16,IF($G7=5,14,IF($G7=6,12,IF($G7=7,11,IF($G7=8,10,0))))))))+IF($G7=9,9,IF($G7=10,8,IF($G7=11,6,IF($G7=12,5,IF($G7=13,4,IF($G7=14,3,IF($G7=15,2,0)))))))+IF($G7=16,1,IF($G7=17,0,0))</f>
        <v>0</v>
      </c>
      <c r="I7" s="3">
        <v>1</v>
      </c>
      <c r="J7" s="2">
        <f>IF($I7=1,23,IF($I7=2,20,IF($I7=3,18,IF($I7=4,16,IF($I7=5,14,IF($I7=6,12,IF($I7=7,11,IF($I7=8,10,0))))))))+IF($I7=9,9,IF($I7=10,8,IF($I7=11,6,IF($I7=12,5,IF($I7=13,4,IF($I7=14,3,IF($I7=15,2,0)))))))+IF($I7=16,1,IF($I7=17,0,0))</f>
        <v>23</v>
      </c>
      <c r="K7" s="3"/>
      <c r="L7" s="2">
        <f>IF($K7=1,23,IF($K7=2,20,IF($K7=3,18,IF($K7=4,16,IF($K7=5,14,IF($K7=6,12,IF($K7=7,11,IF($K7=8,10,0))))))))+IF($K7=9,9,IF($K7=10,8,IF($K7=11,6,IF($K7=12,5,IF($K7=13,4,IF($K7=14,3,IF($K7=15,2,0)))))))+IF($K7=16,1,IF($K7=17,0,0))</f>
        <v>0</v>
      </c>
      <c r="M7" s="3"/>
      <c r="N7" s="2">
        <f>IF($M7=1,23,IF($M7=2,20,IF($M7=3,18,IF($M7=4,16,IF($M7=5,14,IF($M7=6,12,IF($M7=7,11,IF($M7=8,10,0))))))))+IF($M7=9,9,IF($M7=10,8,IF($M7=11,6,IF($M7=12,5,IF($M7=13,4,IF($M7=14,3,IF($M7=15,2,0)))))))+IF($M7=16,1,IF($M7=17,0,0))</f>
        <v>0</v>
      </c>
      <c r="O7" s="3"/>
      <c r="P7" s="2">
        <f>IF($O7=1,23,IF($O7=2,20,IF($O7=3,18,IF($O7=4,16,IF($O7=5,14,IF($O7=6,12,IF($O7=7,11,IF($O7=8,10,0))))))))+IF($O7=9,9,IF($O7=10,8,IF($O7=11,6,IF($O7=12,5,IF($O7=13,4,IF($O7=14,3,IF($O7=15,2,0)))))))+IF($O7=16,1,IF($O7=17,0,0))</f>
        <v>0</v>
      </c>
      <c r="Q7" s="3"/>
      <c r="R7" s="2">
        <f>IF($Q7=1,23,IF($Q7=2,20,IF($Q7=3,18,IF($Q7=4,16,IF($Q7=5,14,IF($Q7=6,12,IF($Q7=7,11,IF($Q7=8,10,0))))))))+IF($Q7=9,9,IF($Q7=10,8,IF($Q7=11,6,IF($Q7=12,5,IF($Q7=13,4,IF($Q7=14,3,IF($Q7=15,2,0)))))))+IF($Q7=16,1,IF($Q7=17,0,0))</f>
        <v>0</v>
      </c>
      <c r="S7" s="3"/>
      <c r="T7" s="2">
        <f>IF($S7=1,23,IF($S7=2,20,IF($S7=3,18,IF($S7=4,16,IF($S7=5,14,IF($S7=6,12,IF($S7=7,11,IF($S7=8,10,0))))))))+IF($S7=9,9,IF($S7=10,8,IF($S7=11,6,IF($S7=12,5,IF($S7=13,4,IF($S7=14,3,IF($S7=15,2,0)))))))+IF($S7=16,1,IF($S7=17,0,0))</f>
        <v>0</v>
      </c>
      <c r="U7" s="3"/>
      <c r="V7" s="2">
        <f>IF($U7=1,23,IF($U7=2,20,IF($U7=3,18,IF($U7=4,16,IF($U7=5,14,IF($U7=6,12,IF($U7=7,11,IF($U7=8,10,0))))))))+IF($U7=9,9,IF($U7=10,8,IF($U7=11,6,IF($U7=12,5,IF($U7=13,4,IF($U7=14,3,IF($U7=15,2,0)))))))+IF($U7=16,1,IF($U7=17,0,0))</f>
        <v>0</v>
      </c>
      <c r="W7" s="3"/>
      <c r="X7" s="2">
        <f>IF($W7=1,23,IF($W7=2,20,IF($W7=3,18,IF($W7=4,16,IF($W7=5,14,IF($W7=6,12,IF($W7=7,11,IF($W7=8,10,0))))))))+IF($W7=9,9,IF($W7=10,8,IF($W7=11,6,IF($W7=12,5,IF($W7=13,4,IF($W7=14,3,IF($W7=15,2,0)))))))+IF($W7=16,1,IF($W7=17,0,0))</f>
        <v>0</v>
      </c>
      <c r="Y7" s="2"/>
      <c r="Z7" s="2"/>
      <c r="AA7" s="2"/>
    </row>
    <row r="8" spans="1:27" ht="12.75">
      <c r="A8" s="9">
        <v>2</v>
      </c>
      <c r="B8" s="9">
        <v>8</v>
      </c>
      <c r="C8" s="9" t="s">
        <v>300</v>
      </c>
      <c r="D8" s="9" t="s">
        <v>315</v>
      </c>
      <c r="E8" s="9" t="s">
        <v>323</v>
      </c>
      <c r="F8" s="9">
        <f>H8+J8+L8+N8+P8+R8+T8+V8+X8</f>
        <v>23</v>
      </c>
      <c r="G8" s="3"/>
      <c r="H8" s="2"/>
      <c r="I8" s="3"/>
      <c r="J8" s="2"/>
      <c r="K8" s="3"/>
      <c r="L8" s="2"/>
      <c r="M8" s="3"/>
      <c r="N8" s="2"/>
      <c r="O8" s="3"/>
      <c r="P8" s="2">
        <f>IF($O8=1,23,IF($O8=2,20,IF($O8=3,18,IF($O8=4,16,IF($O8=5,14,IF($O8=6,12,IF($O8=7,11,IF($O8=8,10,0))))))))+IF($O8=9,9,IF($O8=10,8,IF($O8=11,6,IF($O8=12,5,IF($O8=13,4,IF($O8=14,3,IF($O8=15,2,0)))))))+IF($O8=16,1,IF($O8=17,0,0))</f>
        <v>0</v>
      </c>
      <c r="Q8" s="3"/>
      <c r="R8" s="2">
        <f>IF($Q8=1,23,IF($Q8=2,20,IF($Q8=3,18,IF($Q8=4,16,IF($Q8=5,14,IF($Q8=6,12,IF($Q8=7,11,IF($Q8=8,10,0))))))))+IF($Q8=9,9,IF($Q8=10,8,IF($Q8=11,6,IF($Q8=12,5,IF($Q8=13,4,IF($Q8=14,3,IF($Q8=15,2,0)))))))+IF($Q8=16,1,IF($Q8=17,0,0))</f>
        <v>0</v>
      </c>
      <c r="S8" s="3"/>
      <c r="T8" s="2">
        <f>IF($S8=1,23,IF($S8=2,20,IF($S8=3,18,IF($S8=4,16,IF($S8=5,14,IF($S8=6,12,IF($S8=7,11,IF($S8=8,10,0))))))))+IF($S8=9,9,IF($S8=10,8,IF($S8=11,6,IF($S8=12,5,IF($S8=13,4,IF($S8=14,3,IF($S8=15,2,0)))))))+IF($S8=16,1,IF($S8=17,0,0))</f>
        <v>0</v>
      </c>
      <c r="U8" s="3"/>
      <c r="V8" s="2">
        <f>IF($U8=1,23,IF($U8=2,20,IF($U8=3,18,IF($U8=4,16,IF($U8=5,14,IF($U8=6,12,IF($U8=7,11,IF($U8=8,10,0))))))))+IF($U8=9,9,IF($U8=10,8,IF($U8=11,6,IF($U8=12,5,IF($U8=13,4,IF($U8=14,3,IF($U8=15,2,0)))))))+IF($U8=16,1,IF($U8=17,0,0))</f>
        <v>0</v>
      </c>
      <c r="W8" s="3">
        <v>1</v>
      </c>
      <c r="X8" s="2">
        <f>IF($W8=1,23,IF($W8=2,20,IF($W8=3,18,IF($W8=4,16,IF($W8=5,14,IF($W8=6,12,IF($W8=7,11,IF($W8=8,10,0))))))))+IF($W8=9,9,IF($W8=10,8,IF($W8=11,6,IF($W8=12,5,IF($W8=13,4,IF($W8=14,3,IF($W8=15,2,0)))))))+IF($W8=16,1,IF($W8=17,0,0))</f>
        <v>23</v>
      </c>
      <c r="Y8" s="2"/>
      <c r="Z8" s="2"/>
      <c r="AA8" s="2"/>
    </row>
    <row r="9" spans="1:27" ht="12.75">
      <c r="A9" s="9">
        <v>3</v>
      </c>
      <c r="B9" s="9">
        <v>65</v>
      </c>
      <c r="C9" s="9" t="s">
        <v>300</v>
      </c>
      <c r="D9" s="9" t="s">
        <v>322</v>
      </c>
      <c r="E9" s="9" t="s">
        <v>324</v>
      </c>
      <c r="F9" s="9">
        <f>H9+J9+L9+N9+P9+R9+T9+V9+X9</f>
        <v>20</v>
      </c>
      <c r="G9" s="3"/>
      <c r="H9" s="2"/>
      <c r="I9" s="3"/>
      <c r="J9" s="2"/>
      <c r="K9" s="3"/>
      <c r="L9" s="2"/>
      <c r="M9" s="3"/>
      <c r="N9" s="2"/>
      <c r="O9" s="3"/>
      <c r="P9" s="2">
        <f>IF($O9=1,23,IF($O9=2,20,IF($O9=3,18,IF($O9=4,16,IF($O9=5,14,IF($O9=6,12,IF($O9=7,11,IF($O9=8,10,0))))))))+IF($O9=9,9,IF($O9=10,8,IF($O9=11,6,IF($O9=12,5,IF($O9=13,4,IF($O9=14,3,IF($O9=15,2,0)))))))+IF($O9=16,1,IF($O9=17,0,0))</f>
        <v>0</v>
      </c>
      <c r="Q9" s="3"/>
      <c r="R9" s="2">
        <f>IF($Q9=1,23,IF($Q9=2,20,IF($Q9=3,18,IF($Q9=4,16,IF($Q9=5,14,IF($Q9=6,12,IF($Q9=7,11,IF($Q9=8,10,0))))))))+IF($Q9=9,9,IF($Q9=10,8,IF($Q9=11,6,IF($Q9=12,5,IF($Q9=13,4,IF($Q9=14,3,IF($Q9=15,2,0)))))))+IF($Q9=16,1,IF($Q9=17,0,0))</f>
        <v>0</v>
      </c>
      <c r="S9" s="3"/>
      <c r="T9" s="2">
        <f>IF($S9=1,23,IF($S9=2,20,IF($S9=3,18,IF($S9=4,16,IF($S9=5,14,IF($S9=6,12,IF($S9=7,11,IF($S9=8,10,0))))))))+IF($S9=9,9,IF($S9=10,8,IF($S9=11,6,IF($S9=12,5,IF($S9=13,4,IF($S9=14,3,IF($S9=15,2,0)))))))+IF($S9=16,1,IF($S9=17,0,0))</f>
        <v>0</v>
      </c>
      <c r="U9" s="3"/>
      <c r="V9" s="2">
        <f>IF($U9=1,23,IF($U9=2,20,IF($U9=3,18,IF($U9=4,16,IF($U9=5,14,IF($U9=6,12,IF($U9=7,11,IF($U9=8,10,0))))))))+IF($U9=9,9,IF($U9=10,8,IF($U9=11,6,IF($U9=12,5,IF($U9=13,4,IF($U9=14,3,IF($U9=15,2,0)))))))+IF($U9=16,1,IF($U9=17,0,0))</f>
        <v>0</v>
      </c>
      <c r="W9" s="3">
        <v>2</v>
      </c>
      <c r="X9" s="2">
        <f>IF($W9=1,23,IF($W9=2,20,IF($W9=3,18,IF($W9=4,16,IF($W9=5,14,IF($W9=6,12,IF($W9=7,11,IF($W9=8,10,0))))))))+IF($W9=9,9,IF($W9=10,8,IF($W9=11,6,IF($W9=12,5,IF($W9=13,4,IF($W9=14,3,IF($W9=15,2,0)))))))+IF($W9=16,1,IF($W9=17,0,0))</f>
        <v>20</v>
      </c>
      <c r="Y9" s="2"/>
      <c r="Z9" s="2"/>
      <c r="AA9" s="2"/>
    </row>
    <row r="10" spans="1:27" ht="12.75">
      <c r="A10" s="2">
        <v>4</v>
      </c>
      <c r="B10" s="2">
        <v>2</v>
      </c>
      <c r="C10" s="2" t="s">
        <v>300</v>
      </c>
      <c r="D10" s="2" t="s">
        <v>303</v>
      </c>
      <c r="E10" s="2" t="s">
        <v>304</v>
      </c>
      <c r="F10" s="2">
        <f>H10+J10+L10+N10+P10+R10+T10+V10+X10</f>
        <v>18</v>
      </c>
      <c r="G10" s="3"/>
      <c r="H10" s="2">
        <f>IF($G10=1,23,IF($G10=2,20,IF($G10=3,18,IF($G10=4,16,IF($G10=5,14,IF($G10=6,12,IF($G10=7,11,IF($G10=8,10,0))))))))+IF($G10=9,9,IF($G10=10,8,IF($G10=11,6,IF($G10=12,5,IF($G10=13,4,IF($G10=14,3,IF($G10=15,2,0)))))))+IF($G10=16,1,IF($G10=17,0,0))</f>
        <v>0</v>
      </c>
      <c r="I10" s="3">
        <v>3</v>
      </c>
      <c r="J10" s="2">
        <f>IF($I10=1,23,IF($I10=2,20,IF($I10=3,18,IF($I10=4,16,IF($I10=5,14,IF($I10=6,12,IF($I10=7,11,IF($I10=8,10,0))))))))+IF($I10=9,9,IF($I10=10,8,IF($I10=11,6,IF($I10=12,5,IF($I10=13,4,IF($I10=14,3,IF($I10=15,2,0)))))))+IF($I10=16,1,IF($I10=17,0,0))</f>
        <v>18</v>
      </c>
      <c r="K10" s="3"/>
      <c r="L10" s="2">
        <f>IF($K10=1,23,IF($K10=2,20,IF($K10=3,18,IF($K10=4,16,IF($K10=5,14,IF($K10=6,12,IF($K10=7,11,IF($K10=8,10,0))))))))+IF($K10=9,9,IF($K10=10,8,IF($K10=11,6,IF($K10=12,5,IF($K10=13,4,IF($K10=14,3,IF($K10=15,2,0)))))))+IF($K10=16,1,IF($K10=17,0,0))</f>
        <v>0</v>
      </c>
      <c r="M10" s="3"/>
      <c r="N10" s="2">
        <f>IF($M10=1,23,IF($M10=2,20,IF($M10=3,18,IF($M10=4,16,IF($M10=5,14,IF($M10=6,12,IF($M10=7,11,IF($M10=8,10,0))))))))+IF($M10=9,9,IF($M10=10,8,IF($M10=11,6,IF($M10=12,5,IF($M10=13,4,IF($M10=14,3,IF($M10=15,2,0)))))))+IF($M10=16,1,IF($M10=17,0,0))</f>
        <v>0</v>
      </c>
      <c r="O10" s="3"/>
      <c r="P10" s="2">
        <f>IF($O10=1,23,IF($O10=2,20,IF($O10=3,18,IF($O10=4,16,IF($O10=5,14,IF($O10=6,12,IF($O10=7,11,IF($O10=8,10,0))))))))+IF($O10=9,9,IF($O10=10,8,IF($O10=11,6,IF($O10=12,5,IF($O10=13,4,IF($O10=14,3,IF($O10=15,2,0)))))))+IF($O10=16,1,IF($O10=17,0,0))</f>
        <v>0</v>
      </c>
      <c r="Q10" s="3"/>
      <c r="R10" s="2">
        <f>IF($Q10=1,23,IF($Q10=2,20,IF($Q10=3,18,IF($Q10=4,16,IF($Q10=5,14,IF($Q10=6,12,IF($Q10=7,11,IF($Q10=8,10,0))))))))+IF($Q10=9,9,IF($Q10=10,8,IF($Q10=11,6,IF($Q10=12,5,IF($Q10=13,4,IF($Q10=14,3,IF($Q10=15,2,0)))))))+IF($Q10=16,1,IF($Q10=17,0,0))</f>
        <v>0</v>
      </c>
      <c r="S10" s="3"/>
      <c r="T10" s="2">
        <f>IF($S10=1,23,IF($S10=2,20,IF($S10=3,18,IF($S10=4,16,IF($S10=5,14,IF($S10=6,12,IF($S10=7,11,IF($S10=8,10,0))))))))+IF($S10=9,9,IF($S10=10,8,IF($S10=11,6,IF($S10=12,5,IF($S10=13,4,IF($S10=14,3,IF($S10=15,2,0)))))))+IF($S10=16,1,IF($S10=17,0,0))</f>
        <v>0</v>
      </c>
      <c r="U10" s="3"/>
      <c r="V10" s="2">
        <f>IF($U10=1,23,IF($U10=2,20,IF($U10=3,18,IF($U10=4,16,IF($U10=5,14,IF($U10=6,12,IF($U10=7,11,IF($U10=8,10,0))))))))+IF($U10=9,9,IF($U10=10,8,IF($U10=11,6,IF($U10=12,5,IF($U10=13,4,IF($U10=14,3,IF($U10=15,2,0)))))))+IF($U10=16,1,IF($U10=17,0,0))</f>
        <v>0</v>
      </c>
      <c r="W10" s="3"/>
      <c r="X10" s="2">
        <f>IF($W10=1,23,IF($W10=2,20,IF($W10=3,18,IF($W10=4,16,IF($W10=5,14,IF($W10=6,12,IF($W10=7,11,IF($W10=8,10,0))))))))+IF($W10=9,9,IF($W10=10,8,IF($W10=11,6,IF($W10=12,5,IF($W10=13,4,IF($W10=14,3,IF($W10=15,2,0)))))))+IF($W10=16,1,IF($W10=17,0,0))</f>
        <v>0</v>
      </c>
      <c r="Y10" s="2"/>
      <c r="Z10" s="2" t="s">
        <v>53</v>
      </c>
      <c r="AA10" s="2"/>
    </row>
  </sheetData>
  <sheetProtection/>
  <mergeCells count="10">
    <mergeCell ref="B2:M2"/>
    <mergeCell ref="G4:H4"/>
    <mergeCell ref="I4:J4"/>
    <mergeCell ref="K4:L4"/>
    <mergeCell ref="M4:N4"/>
    <mergeCell ref="W4:X4"/>
    <mergeCell ref="O4:P4"/>
    <mergeCell ref="Q4:R4"/>
    <mergeCell ref="S4:T4"/>
    <mergeCell ref="U4:V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16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12.421875" style="0" customWidth="1"/>
    <col min="2" max="2" width="8.57421875" style="0" customWidth="1"/>
    <col min="3" max="3" width="16.8515625" style="0" customWidth="1"/>
    <col min="4" max="5" width="18.28125" style="0" customWidth="1"/>
    <col min="6" max="6" width="15.57421875" style="0" customWidth="1"/>
    <col min="25" max="25" width="22.28125" style="0" customWidth="1"/>
    <col min="27" max="27" width="54.140625" style="0" customWidth="1"/>
  </cols>
  <sheetData>
    <row r="2" spans="2:13" ht="15.75">
      <c r="B2" s="23" t="s">
        <v>269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4" spans="1:27" ht="15.7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2" t="str">
        <f>"May 30"</f>
        <v>May 30</v>
      </c>
      <c r="H4" s="22"/>
      <c r="I4" s="22" t="str">
        <f>"June 6"</f>
        <v>June 6</v>
      </c>
      <c r="J4" s="22"/>
      <c r="K4" s="22" t="str">
        <f>"June 13"</f>
        <v>June 13</v>
      </c>
      <c r="L4" s="22"/>
      <c r="M4" s="22" t="str">
        <f>"June 20"</f>
        <v>June 20</v>
      </c>
      <c r="N4" s="22"/>
      <c r="O4" s="22" t="str">
        <f>"June 27"</f>
        <v>June 27</v>
      </c>
      <c r="P4" s="22"/>
      <c r="Q4" s="22" t="str">
        <f>"July 4"</f>
        <v>July 4</v>
      </c>
      <c r="R4" s="22"/>
      <c r="S4" s="22" t="str">
        <f>"July 11"</f>
        <v>July 11</v>
      </c>
      <c r="T4" s="22"/>
      <c r="U4" s="22" t="str">
        <f>"July 25"</f>
        <v>July 25</v>
      </c>
      <c r="V4" s="22"/>
      <c r="W4" s="22" t="str">
        <f>"Sept 26"</f>
        <v>Sept 26</v>
      </c>
      <c r="X4" s="22"/>
      <c r="Y4" s="1" t="s">
        <v>8</v>
      </c>
      <c r="Z4" s="1" t="s">
        <v>9</v>
      </c>
      <c r="AA4" s="1" t="s">
        <v>10</v>
      </c>
    </row>
    <row r="5" spans="1:27" ht="12.75">
      <c r="A5" s="8"/>
      <c r="B5" s="8"/>
      <c r="C5" s="8"/>
      <c r="D5" s="8"/>
      <c r="E5" s="8"/>
      <c r="F5" s="8"/>
      <c r="G5" s="2" t="s">
        <v>6</v>
      </c>
      <c r="H5" s="2" t="s">
        <v>7</v>
      </c>
      <c r="I5" s="2" t="s">
        <v>6</v>
      </c>
      <c r="J5" s="2" t="s">
        <v>7</v>
      </c>
      <c r="K5" s="2" t="s">
        <v>6</v>
      </c>
      <c r="L5" s="2" t="s">
        <v>7</v>
      </c>
      <c r="M5" s="2" t="s">
        <v>6</v>
      </c>
      <c r="N5" s="2" t="s">
        <v>7</v>
      </c>
      <c r="O5" s="2" t="s">
        <v>6</v>
      </c>
      <c r="P5" s="2" t="s">
        <v>7</v>
      </c>
      <c r="Q5" s="2" t="s">
        <v>6</v>
      </c>
      <c r="R5" s="2" t="s">
        <v>7</v>
      </c>
      <c r="S5" s="2" t="s">
        <v>6</v>
      </c>
      <c r="T5" s="2" t="s">
        <v>7</v>
      </c>
      <c r="U5" s="2" t="s">
        <v>6</v>
      </c>
      <c r="V5" s="2" t="s">
        <v>7</v>
      </c>
      <c r="W5" s="2" t="s">
        <v>6</v>
      </c>
      <c r="X5" s="2" t="s">
        <v>7</v>
      </c>
      <c r="Y5" s="8"/>
      <c r="Z5" s="8"/>
      <c r="AA5" s="8"/>
    </row>
    <row r="6" spans="1:27" ht="12.75">
      <c r="A6" s="9">
        <v>1</v>
      </c>
      <c r="B6" s="9">
        <v>100</v>
      </c>
      <c r="C6" s="9" t="s">
        <v>270</v>
      </c>
      <c r="D6" s="9" t="s">
        <v>274</v>
      </c>
      <c r="E6" s="9" t="s">
        <v>275</v>
      </c>
      <c r="F6" s="9">
        <f aca="true" t="shared" si="0" ref="F6:F16">H6+J6+L6+N6+P6+R6+T6+V6+X6</f>
        <v>160</v>
      </c>
      <c r="G6" s="3">
        <v>2</v>
      </c>
      <c r="H6" s="2">
        <f aca="true" t="shared" si="1" ref="H6:H16">IF($G6=1,23,IF($G6=2,20,IF($G6=3,18,IF($G6=4,16,IF($G6=5,14,IF($G6=6,12,IF($G6=7,11,IF($G6=8,10,0))))))))+IF($G6=9,9,IF($G6=10,8,IF($G6=11,6,IF($G6=12,5,IF($G6=13,4,IF($G6=14,3,IF($G6=15,2,0)))))))+IF($G6=16,1,IF($G6=17,0,0))</f>
        <v>20</v>
      </c>
      <c r="I6" s="3">
        <v>3</v>
      </c>
      <c r="J6" s="2">
        <f aca="true" t="shared" si="2" ref="J6:J16">IF($I6=1,23,IF($I6=2,20,IF($I6=3,18,IF($I6=4,16,IF($I6=5,14,IF($I6=6,12,IF($I6=7,11,IF($I6=8,10,0))))))))+IF($I6=9,9,IF($I6=10,8,IF($I6=11,6,IF($I6=12,5,IF($I6=13,4,IF($I6=14,3,IF($I6=15,2,0)))))))+IF($I6=16,1,IF($I6=17,0,0))</f>
        <v>18</v>
      </c>
      <c r="K6" s="3">
        <v>3</v>
      </c>
      <c r="L6" s="2">
        <f aca="true" t="shared" si="3" ref="L6:L16">IF($K6=1,23,IF($K6=2,20,IF($K6=3,18,IF($K6=4,16,IF($K6=5,14,IF($K6=6,12,IF($K6=7,11,IF($K6=8,10,0))))))))+IF($K6=9,9,IF($K6=10,8,IF($K6=11,6,IF($K6=12,5,IF($K6=13,4,IF($K6=14,3,IF($K6=15,2,0)))))))+IF($K6=16,1,IF($K6=17,0,0))</f>
        <v>18</v>
      </c>
      <c r="M6" s="3">
        <v>2</v>
      </c>
      <c r="N6" s="2">
        <f aca="true" t="shared" si="4" ref="N6:N16">IF($M6=1,23,IF($M6=2,20,IF($M6=3,18,IF($M6=4,16,IF($M6=5,14,IF($M6=6,12,IF($M6=7,11,IF($M6=8,10,0))))))))+IF($M6=9,9,IF($M6=10,8,IF($M6=11,6,IF($M6=12,5,IF($M6=13,4,IF($M6=14,3,IF($M6=15,2,0)))))))+IF($M6=16,1,IF($M6=17,0,0))</f>
        <v>20</v>
      </c>
      <c r="O6" s="3"/>
      <c r="P6" s="2">
        <f aca="true" t="shared" si="5" ref="P6:P16">IF($O6=1,23,IF($O6=2,20,IF($O6=3,18,IF($O6=4,16,IF($O6=5,14,IF($O6=6,12,IF($O6=7,11,IF($O6=8,10,0))))))))+IF($O6=9,9,IF($O6=10,8,IF($O6=11,6,IF($O6=12,5,IF($O6=13,4,IF($O6=14,3,IF($O6=15,2,0)))))))+IF($O6=16,1,IF($O6=17,0,0))</f>
        <v>0</v>
      </c>
      <c r="Q6" s="3">
        <v>1</v>
      </c>
      <c r="R6" s="2">
        <f aca="true" t="shared" si="6" ref="R6:R16">IF($Q6=1,23,IF($Q6=2,20,IF($Q6=3,18,IF($Q6=4,16,IF($Q6=5,14,IF($Q6=6,12,IF($Q6=7,11,IF($Q6=8,10,0))))))))+IF($Q6=9,9,IF($Q6=10,8,IF($Q6=11,6,IF($Q6=12,5,IF($Q6=13,4,IF($Q6=14,3,IF($Q6=15,2,0)))))))+IF($Q6=16,1,IF($Q6=17,0,0))</f>
        <v>23</v>
      </c>
      <c r="S6" s="3">
        <v>3</v>
      </c>
      <c r="T6" s="2">
        <f aca="true" t="shared" si="7" ref="T6:T16">IF($S6=1,23,IF($S6=2,20,IF($S6=3,18,IF($S6=4,16,IF($S6=5,14,IF($S6=6,12,IF($S6=7,11,IF($S6=8,10,0))))))))+IF($S6=9,9,IF($S6=10,8,IF($S6=11,6,IF($S6=12,5,IF($S6=13,4,IF($S6=14,3,IF($S6=15,2,0)))))))+IF($S6=16,1,IF($S6=17,0,0))</f>
        <v>18</v>
      </c>
      <c r="U6" s="3">
        <v>1</v>
      </c>
      <c r="V6" s="2">
        <v>23</v>
      </c>
      <c r="W6" s="3">
        <v>2</v>
      </c>
      <c r="X6" s="2">
        <f aca="true" t="shared" si="8" ref="X6:X16">IF($W6=1,23,IF($W6=2,20,IF($W6=3,18,IF($W6=4,16,IF($W6=5,14,IF($W6=6,12,IF($W6=7,11,IF($W6=8,10,0))))))))+IF($W6=9,9,IF($W6=10,8,IF($W6=11,6,IF($W6=12,5,IF($W6=13,4,IF($W6=14,3,IF($W6=15,2,0)))))))+IF($W6=16,1,IF($W6=17,0,0))</f>
        <v>20</v>
      </c>
      <c r="Y6" s="2" t="s">
        <v>276</v>
      </c>
      <c r="Z6" s="2" t="s">
        <v>277</v>
      </c>
      <c r="AA6" s="2" t="s">
        <v>278</v>
      </c>
    </row>
    <row r="7" spans="1:27" ht="12.75">
      <c r="A7" s="9">
        <v>2</v>
      </c>
      <c r="B7" s="9">
        <v>143</v>
      </c>
      <c r="C7" s="9" t="s">
        <v>270</v>
      </c>
      <c r="D7" s="9" t="s">
        <v>272</v>
      </c>
      <c r="E7" s="9" t="s">
        <v>161</v>
      </c>
      <c r="F7" s="9">
        <f t="shared" si="0"/>
        <v>155</v>
      </c>
      <c r="G7" s="3">
        <v>1</v>
      </c>
      <c r="H7" s="2">
        <f t="shared" si="1"/>
        <v>23</v>
      </c>
      <c r="I7" s="3">
        <v>4</v>
      </c>
      <c r="J7" s="2">
        <f t="shared" si="2"/>
        <v>16</v>
      </c>
      <c r="K7" s="3">
        <v>2</v>
      </c>
      <c r="L7" s="2">
        <f t="shared" si="3"/>
        <v>20</v>
      </c>
      <c r="M7" s="3">
        <v>3</v>
      </c>
      <c r="N7" s="2">
        <f t="shared" si="4"/>
        <v>18</v>
      </c>
      <c r="O7" s="3"/>
      <c r="P7" s="2">
        <f t="shared" si="5"/>
        <v>0</v>
      </c>
      <c r="Q7" s="3">
        <v>2</v>
      </c>
      <c r="R7" s="2">
        <f t="shared" si="6"/>
        <v>20</v>
      </c>
      <c r="S7" s="3">
        <v>2</v>
      </c>
      <c r="T7" s="2">
        <f t="shared" si="7"/>
        <v>20</v>
      </c>
      <c r="U7" s="3">
        <v>2</v>
      </c>
      <c r="V7" s="2">
        <v>20</v>
      </c>
      <c r="W7" s="3">
        <v>3</v>
      </c>
      <c r="X7" s="2">
        <f t="shared" si="8"/>
        <v>18</v>
      </c>
      <c r="Y7" s="2" t="s">
        <v>77</v>
      </c>
      <c r="Z7" s="2" t="s">
        <v>62</v>
      </c>
      <c r="AA7" s="2" t="s">
        <v>273</v>
      </c>
    </row>
    <row r="8" spans="1:27" ht="12.75">
      <c r="A8" s="9">
        <v>3</v>
      </c>
      <c r="B8" s="9">
        <v>53</v>
      </c>
      <c r="C8" s="9" t="s">
        <v>270</v>
      </c>
      <c r="D8" s="9" t="s">
        <v>125</v>
      </c>
      <c r="E8" s="9" t="s">
        <v>288</v>
      </c>
      <c r="F8" s="9">
        <f t="shared" si="0"/>
        <v>112</v>
      </c>
      <c r="G8" s="3"/>
      <c r="H8" s="2">
        <f t="shared" si="1"/>
        <v>0</v>
      </c>
      <c r="I8" s="3">
        <v>2</v>
      </c>
      <c r="J8" s="2">
        <f t="shared" si="2"/>
        <v>20</v>
      </c>
      <c r="K8" s="3">
        <v>1</v>
      </c>
      <c r="L8" s="2">
        <f t="shared" si="3"/>
        <v>23</v>
      </c>
      <c r="M8" s="3">
        <v>1</v>
      </c>
      <c r="N8" s="2">
        <f t="shared" si="4"/>
        <v>23</v>
      </c>
      <c r="O8" s="3"/>
      <c r="P8" s="2">
        <f t="shared" si="5"/>
        <v>0</v>
      </c>
      <c r="Q8" s="3"/>
      <c r="R8" s="2">
        <f t="shared" si="6"/>
        <v>0</v>
      </c>
      <c r="S8" s="3">
        <v>1</v>
      </c>
      <c r="T8" s="2">
        <f t="shared" si="7"/>
        <v>23</v>
      </c>
      <c r="U8" s="3"/>
      <c r="V8" s="2">
        <v>0</v>
      </c>
      <c r="W8" s="3">
        <v>1</v>
      </c>
      <c r="X8" s="2">
        <f t="shared" si="8"/>
        <v>23</v>
      </c>
      <c r="Y8" s="2" t="s">
        <v>289</v>
      </c>
      <c r="Z8" s="2"/>
      <c r="AA8" s="2" t="s">
        <v>290</v>
      </c>
    </row>
    <row r="9" spans="1:27" ht="12.75">
      <c r="A9" s="2">
        <v>4</v>
      </c>
      <c r="B9" s="2">
        <v>29</v>
      </c>
      <c r="C9" s="2" t="s">
        <v>270</v>
      </c>
      <c r="D9" s="2" t="s">
        <v>279</v>
      </c>
      <c r="E9" s="2" t="s">
        <v>280</v>
      </c>
      <c r="F9" s="2">
        <f t="shared" si="0"/>
        <v>98</v>
      </c>
      <c r="G9" s="3">
        <v>4</v>
      </c>
      <c r="H9" s="2">
        <f t="shared" si="1"/>
        <v>16</v>
      </c>
      <c r="I9" s="3">
        <v>6</v>
      </c>
      <c r="J9" s="2">
        <f t="shared" si="2"/>
        <v>12</v>
      </c>
      <c r="K9" s="3">
        <v>6</v>
      </c>
      <c r="L9" s="2">
        <f t="shared" si="3"/>
        <v>12</v>
      </c>
      <c r="M9" s="3">
        <v>4</v>
      </c>
      <c r="N9" s="2">
        <f t="shared" si="4"/>
        <v>16</v>
      </c>
      <c r="O9" s="3"/>
      <c r="P9" s="2">
        <f t="shared" si="5"/>
        <v>0</v>
      </c>
      <c r="Q9" s="3">
        <v>4</v>
      </c>
      <c r="R9" s="2">
        <f t="shared" si="6"/>
        <v>16</v>
      </c>
      <c r="S9" s="3">
        <v>6</v>
      </c>
      <c r="T9" s="2">
        <f t="shared" si="7"/>
        <v>12</v>
      </c>
      <c r="U9" s="3"/>
      <c r="V9" s="2">
        <v>0</v>
      </c>
      <c r="W9" s="3">
        <v>5</v>
      </c>
      <c r="X9" s="2">
        <f t="shared" si="8"/>
        <v>14</v>
      </c>
      <c r="Y9" s="2" t="s">
        <v>77</v>
      </c>
      <c r="Z9" s="2"/>
      <c r="AA9" s="2" t="s">
        <v>281</v>
      </c>
    </row>
    <row r="10" spans="1:27" ht="12.75">
      <c r="A10" s="2">
        <v>5</v>
      </c>
      <c r="B10" s="13" t="s">
        <v>325</v>
      </c>
      <c r="C10" s="2" t="s">
        <v>270</v>
      </c>
      <c r="D10" s="2" t="s">
        <v>131</v>
      </c>
      <c r="E10" s="2" t="s">
        <v>282</v>
      </c>
      <c r="F10" s="2">
        <f t="shared" si="0"/>
        <v>82</v>
      </c>
      <c r="G10" s="3">
        <v>5</v>
      </c>
      <c r="H10" s="2">
        <f t="shared" si="1"/>
        <v>14</v>
      </c>
      <c r="I10" s="3"/>
      <c r="J10" s="2">
        <f t="shared" si="2"/>
        <v>0</v>
      </c>
      <c r="K10" s="3">
        <v>8</v>
      </c>
      <c r="L10" s="2">
        <f t="shared" si="3"/>
        <v>10</v>
      </c>
      <c r="M10" s="3">
        <v>6</v>
      </c>
      <c r="N10" s="2">
        <f t="shared" si="4"/>
        <v>12</v>
      </c>
      <c r="O10" s="3"/>
      <c r="P10" s="2">
        <f t="shared" si="5"/>
        <v>0</v>
      </c>
      <c r="Q10" s="3">
        <v>6</v>
      </c>
      <c r="R10" s="2">
        <f t="shared" si="6"/>
        <v>12</v>
      </c>
      <c r="S10" s="3">
        <v>8</v>
      </c>
      <c r="T10" s="2">
        <f t="shared" si="7"/>
        <v>10</v>
      </c>
      <c r="U10" s="3">
        <v>6</v>
      </c>
      <c r="V10" s="2">
        <v>12</v>
      </c>
      <c r="W10" s="3">
        <v>6</v>
      </c>
      <c r="X10" s="2">
        <f t="shared" si="8"/>
        <v>12</v>
      </c>
      <c r="Y10" s="2" t="s">
        <v>283</v>
      </c>
      <c r="Z10" s="2" t="s">
        <v>213</v>
      </c>
      <c r="AA10" s="2" t="s">
        <v>284</v>
      </c>
    </row>
    <row r="11" spans="1:27" ht="12.75">
      <c r="A11" s="2">
        <v>6</v>
      </c>
      <c r="B11" s="2">
        <v>90</v>
      </c>
      <c r="C11" s="2" t="s">
        <v>270</v>
      </c>
      <c r="D11" s="2" t="s">
        <v>291</v>
      </c>
      <c r="E11" s="2" t="s">
        <v>292</v>
      </c>
      <c r="F11" s="2">
        <f t="shared" si="0"/>
        <v>82</v>
      </c>
      <c r="G11" s="3">
        <v>3</v>
      </c>
      <c r="H11" s="2">
        <f t="shared" si="1"/>
        <v>18</v>
      </c>
      <c r="I11" s="3">
        <v>5</v>
      </c>
      <c r="J11" s="2">
        <f t="shared" si="2"/>
        <v>14</v>
      </c>
      <c r="K11" s="3">
        <v>5</v>
      </c>
      <c r="L11" s="2">
        <f t="shared" si="3"/>
        <v>14</v>
      </c>
      <c r="M11" s="3">
        <v>7</v>
      </c>
      <c r="N11" s="2">
        <f t="shared" si="4"/>
        <v>11</v>
      </c>
      <c r="O11" s="3"/>
      <c r="P11" s="2">
        <f t="shared" si="5"/>
        <v>0</v>
      </c>
      <c r="Q11" s="3"/>
      <c r="R11" s="2">
        <f t="shared" si="6"/>
        <v>0</v>
      </c>
      <c r="S11" s="3">
        <v>7</v>
      </c>
      <c r="T11" s="2">
        <f t="shared" si="7"/>
        <v>11</v>
      </c>
      <c r="U11" s="3">
        <v>5</v>
      </c>
      <c r="V11" s="2">
        <v>14</v>
      </c>
      <c r="W11" s="3"/>
      <c r="X11" s="2">
        <f t="shared" si="8"/>
        <v>0</v>
      </c>
      <c r="Y11" s="2" t="s">
        <v>293</v>
      </c>
      <c r="Z11" s="2" t="s">
        <v>62</v>
      </c>
      <c r="AA11" s="2"/>
    </row>
    <row r="12" spans="1:27" ht="12.75">
      <c r="A12" s="2">
        <v>7</v>
      </c>
      <c r="B12" s="2">
        <v>55</v>
      </c>
      <c r="C12" s="2" t="s">
        <v>270</v>
      </c>
      <c r="D12" s="2" t="s">
        <v>43</v>
      </c>
      <c r="E12" s="2" t="s">
        <v>294</v>
      </c>
      <c r="F12" s="2">
        <f t="shared" si="0"/>
        <v>71</v>
      </c>
      <c r="G12" s="3"/>
      <c r="H12" s="2">
        <f t="shared" si="1"/>
        <v>0</v>
      </c>
      <c r="I12" s="3"/>
      <c r="J12" s="2">
        <f t="shared" si="2"/>
        <v>0</v>
      </c>
      <c r="K12" s="3">
        <v>7</v>
      </c>
      <c r="L12" s="2">
        <f t="shared" si="3"/>
        <v>11</v>
      </c>
      <c r="M12" s="3">
        <v>5</v>
      </c>
      <c r="N12" s="2">
        <f t="shared" si="4"/>
        <v>14</v>
      </c>
      <c r="O12" s="3"/>
      <c r="P12" s="2">
        <f t="shared" si="5"/>
        <v>0</v>
      </c>
      <c r="Q12" s="3">
        <v>5</v>
      </c>
      <c r="R12" s="2">
        <f t="shared" si="6"/>
        <v>14</v>
      </c>
      <c r="S12" s="3">
        <v>4</v>
      </c>
      <c r="T12" s="2">
        <f t="shared" si="7"/>
        <v>16</v>
      </c>
      <c r="U12" s="3">
        <v>4</v>
      </c>
      <c r="V12" s="2">
        <v>16</v>
      </c>
      <c r="W12" s="3"/>
      <c r="X12" s="2">
        <f t="shared" si="8"/>
        <v>0</v>
      </c>
      <c r="Y12" s="2" t="s">
        <v>295</v>
      </c>
      <c r="Z12" s="2"/>
      <c r="AA12" s="2"/>
    </row>
    <row r="13" spans="1:27" ht="12.75">
      <c r="A13" s="2">
        <v>8</v>
      </c>
      <c r="B13" s="2">
        <v>901</v>
      </c>
      <c r="C13" s="2" t="s">
        <v>270</v>
      </c>
      <c r="D13" s="2" t="s">
        <v>285</v>
      </c>
      <c r="E13" s="2" t="s">
        <v>286</v>
      </c>
      <c r="F13" s="2">
        <f t="shared" si="0"/>
        <v>50</v>
      </c>
      <c r="G13" s="3"/>
      <c r="H13" s="2">
        <f t="shared" si="1"/>
        <v>0</v>
      </c>
      <c r="I13" s="3"/>
      <c r="J13" s="2">
        <f t="shared" si="2"/>
        <v>0</v>
      </c>
      <c r="K13" s="3">
        <v>4</v>
      </c>
      <c r="L13" s="2">
        <f t="shared" si="3"/>
        <v>16</v>
      </c>
      <c r="M13" s="3"/>
      <c r="N13" s="2">
        <f t="shared" si="4"/>
        <v>0</v>
      </c>
      <c r="O13" s="3"/>
      <c r="P13" s="2">
        <f t="shared" si="5"/>
        <v>0</v>
      </c>
      <c r="Q13" s="3"/>
      <c r="R13" s="2">
        <f t="shared" si="6"/>
        <v>0</v>
      </c>
      <c r="S13" s="3"/>
      <c r="T13" s="2">
        <f t="shared" si="7"/>
        <v>0</v>
      </c>
      <c r="U13" s="3">
        <v>3</v>
      </c>
      <c r="V13" s="2">
        <v>18</v>
      </c>
      <c r="W13" s="3">
        <v>4</v>
      </c>
      <c r="X13" s="2">
        <f t="shared" si="8"/>
        <v>16</v>
      </c>
      <c r="Y13" s="2" t="s">
        <v>287</v>
      </c>
      <c r="Z13" s="2" t="s">
        <v>62</v>
      </c>
      <c r="AA13" s="2"/>
    </row>
    <row r="14" spans="1:27" ht="12.75">
      <c r="A14" s="2">
        <v>9</v>
      </c>
      <c r="B14" s="2">
        <v>299</v>
      </c>
      <c r="C14" s="2" t="s">
        <v>270</v>
      </c>
      <c r="D14" s="2" t="s">
        <v>296</v>
      </c>
      <c r="E14" s="2" t="s">
        <v>297</v>
      </c>
      <c r="F14" s="2">
        <f t="shared" si="0"/>
        <v>32</v>
      </c>
      <c r="G14" s="3" t="s">
        <v>47</v>
      </c>
      <c r="H14" s="2">
        <f t="shared" si="1"/>
        <v>0</v>
      </c>
      <c r="I14" s="3"/>
      <c r="J14" s="2">
        <f t="shared" si="2"/>
        <v>0</v>
      </c>
      <c r="K14" s="3"/>
      <c r="L14" s="2">
        <f t="shared" si="3"/>
        <v>0</v>
      </c>
      <c r="M14" s="3"/>
      <c r="N14" s="2">
        <f t="shared" si="4"/>
        <v>0</v>
      </c>
      <c r="O14" s="3"/>
      <c r="P14" s="2">
        <f t="shared" si="5"/>
        <v>0</v>
      </c>
      <c r="Q14" s="3">
        <v>3</v>
      </c>
      <c r="R14" s="2">
        <f t="shared" si="6"/>
        <v>18</v>
      </c>
      <c r="S14" s="3">
        <v>5</v>
      </c>
      <c r="T14" s="2">
        <f t="shared" si="7"/>
        <v>14</v>
      </c>
      <c r="U14" s="3" t="s">
        <v>47</v>
      </c>
      <c r="V14" s="2">
        <v>0</v>
      </c>
      <c r="W14" s="3"/>
      <c r="X14" s="2">
        <f t="shared" si="8"/>
        <v>0</v>
      </c>
      <c r="Y14" s="2" t="s">
        <v>298</v>
      </c>
      <c r="Z14" s="2"/>
      <c r="AA14" s="2"/>
    </row>
    <row r="15" spans="1:27" ht="12.75">
      <c r="A15" s="2">
        <v>10</v>
      </c>
      <c r="B15" s="2">
        <v>22</v>
      </c>
      <c r="C15" s="2" t="s">
        <v>270</v>
      </c>
      <c r="D15" s="2" t="s">
        <v>234</v>
      </c>
      <c r="E15" s="2" t="s">
        <v>235</v>
      </c>
      <c r="F15" s="2">
        <f t="shared" si="0"/>
        <v>23</v>
      </c>
      <c r="G15" s="3"/>
      <c r="H15" s="2">
        <f t="shared" si="1"/>
        <v>0</v>
      </c>
      <c r="I15" s="3">
        <v>1</v>
      </c>
      <c r="J15" s="2">
        <f t="shared" si="2"/>
        <v>23</v>
      </c>
      <c r="K15" s="3"/>
      <c r="L15" s="2">
        <f t="shared" si="3"/>
        <v>0</v>
      </c>
      <c r="M15" s="3"/>
      <c r="N15" s="2">
        <f t="shared" si="4"/>
        <v>0</v>
      </c>
      <c r="O15" s="3"/>
      <c r="P15" s="2">
        <f t="shared" si="5"/>
        <v>0</v>
      </c>
      <c r="Q15" s="3"/>
      <c r="R15" s="2">
        <f t="shared" si="6"/>
        <v>0</v>
      </c>
      <c r="S15" s="3"/>
      <c r="T15" s="2">
        <f t="shared" si="7"/>
        <v>0</v>
      </c>
      <c r="U15" s="3"/>
      <c r="V15" s="2">
        <v>0</v>
      </c>
      <c r="W15" s="3"/>
      <c r="X15" s="2">
        <f t="shared" si="8"/>
        <v>0</v>
      </c>
      <c r="Y15" s="2" t="s">
        <v>236</v>
      </c>
      <c r="Z15" s="2" t="s">
        <v>213</v>
      </c>
      <c r="AA15" s="2" t="s">
        <v>237</v>
      </c>
    </row>
    <row r="16" spans="1:27" ht="12.75">
      <c r="A16" s="2">
        <v>11</v>
      </c>
      <c r="B16" s="6">
        <v>79</v>
      </c>
      <c r="C16" s="6" t="s">
        <v>270</v>
      </c>
      <c r="D16" s="6" t="s">
        <v>107</v>
      </c>
      <c r="E16" s="6" t="s">
        <v>271</v>
      </c>
      <c r="F16" s="6">
        <f t="shared" si="0"/>
        <v>0</v>
      </c>
      <c r="G16" s="3"/>
      <c r="H16" s="2">
        <f t="shared" si="1"/>
        <v>0</v>
      </c>
      <c r="I16" s="3"/>
      <c r="J16" s="2">
        <f t="shared" si="2"/>
        <v>0</v>
      </c>
      <c r="K16" s="3"/>
      <c r="L16" s="2">
        <f t="shared" si="3"/>
        <v>0</v>
      </c>
      <c r="M16" s="3"/>
      <c r="N16" s="2">
        <f t="shared" si="4"/>
        <v>0</v>
      </c>
      <c r="O16" s="3"/>
      <c r="P16" s="2">
        <f t="shared" si="5"/>
        <v>0</v>
      </c>
      <c r="Q16" s="3"/>
      <c r="R16" s="2">
        <f t="shared" si="6"/>
        <v>0</v>
      </c>
      <c r="S16" s="3"/>
      <c r="T16" s="2">
        <f t="shared" si="7"/>
        <v>0</v>
      </c>
      <c r="U16" s="3" t="s">
        <v>47</v>
      </c>
      <c r="V16" s="2">
        <v>0</v>
      </c>
      <c r="W16" s="3"/>
      <c r="X16" s="2">
        <f t="shared" si="8"/>
        <v>0</v>
      </c>
      <c r="Y16" s="6" t="s">
        <v>77</v>
      </c>
      <c r="Z16" s="6" t="s">
        <v>62</v>
      </c>
      <c r="AA16" s="6"/>
    </row>
  </sheetData>
  <sheetProtection/>
  <mergeCells count="10">
    <mergeCell ref="B2:M2"/>
    <mergeCell ref="G4:H4"/>
    <mergeCell ref="I4:J4"/>
    <mergeCell ref="K4:L4"/>
    <mergeCell ref="M4:N4"/>
    <mergeCell ref="W4:X4"/>
    <mergeCell ref="O4:P4"/>
    <mergeCell ref="Q4:R4"/>
    <mergeCell ref="S4:T4"/>
    <mergeCell ref="U4:V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19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12.421875" style="0" customWidth="1"/>
    <col min="2" max="2" width="8.57421875" style="0" customWidth="1"/>
    <col min="3" max="3" width="16.8515625" style="0" customWidth="1"/>
    <col min="4" max="5" width="18.28125" style="0" customWidth="1"/>
    <col min="6" max="6" width="15.57421875" style="0" customWidth="1"/>
    <col min="25" max="25" width="22.28125" style="0" customWidth="1"/>
    <col min="27" max="27" width="54.140625" style="0" customWidth="1"/>
  </cols>
  <sheetData>
    <row r="2" spans="2:13" ht="15.75">
      <c r="B2" s="23" t="s">
        <v>266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4" spans="1:27" ht="15.7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2" t="str">
        <f>"May 30"</f>
        <v>May 30</v>
      </c>
      <c r="H4" s="22"/>
      <c r="I4" s="22" t="str">
        <f>"June 6"</f>
        <v>June 6</v>
      </c>
      <c r="J4" s="22"/>
      <c r="K4" s="22" t="str">
        <f>"June 13"</f>
        <v>June 13</v>
      </c>
      <c r="L4" s="22"/>
      <c r="M4" s="22" t="str">
        <f>"June 20"</f>
        <v>June 20</v>
      </c>
      <c r="N4" s="22"/>
      <c r="O4" s="22" t="str">
        <f>"June 27"</f>
        <v>June 27</v>
      </c>
      <c r="P4" s="22"/>
      <c r="Q4" s="22" t="str">
        <f>"July 4"</f>
        <v>July 4</v>
      </c>
      <c r="R4" s="22"/>
      <c r="S4" s="22" t="str">
        <f>"July 11"</f>
        <v>July 11</v>
      </c>
      <c r="T4" s="22"/>
      <c r="U4" s="22" t="str">
        <f>"July 25"</f>
        <v>July 25</v>
      </c>
      <c r="V4" s="22"/>
      <c r="W4" s="22" t="str">
        <f>"Sept 26"</f>
        <v>Sept 26</v>
      </c>
      <c r="X4" s="22"/>
      <c r="Y4" s="1" t="s">
        <v>8</v>
      </c>
      <c r="Z4" s="1" t="s">
        <v>9</v>
      </c>
      <c r="AA4" s="1" t="s">
        <v>10</v>
      </c>
    </row>
    <row r="5" spans="1:27" ht="12.75">
      <c r="A5" s="8"/>
      <c r="B5" s="8"/>
      <c r="C5" s="8"/>
      <c r="D5" s="8"/>
      <c r="E5" s="8"/>
      <c r="F5" s="8"/>
      <c r="G5" s="2" t="s">
        <v>6</v>
      </c>
      <c r="H5" s="2" t="s">
        <v>7</v>
      </c>
      <c r="I5" s="2" t="s">
        <v>6</v>
      </c>
      <c r="J5" s="2" t="s">
        <v>7</v>
      </c>
      <c r="K5" s="2" t="s">
        <v>6</v>
      </c>
      <c r="L5" s="2" t="s">
        <v>7</v>
      </c>
      <c r="M5" s="2" t="s">
        <v>6</v>
      </c>
      <c r="N5" s="2" t="s">
        <v>7</v>
      </c>
      <c r="O5" s="2" t="s">
        <v>6</v>
      </c>
      <c r="P5" s="2" t="s">
        <v>7</v>
      </c>
      <c r="Q5" s="2" t="s">
        <v>6</v>
      </c>
      <c r="R5" s="2" t="s">
        <v>7</v>
      </c>
      <c r="S5" s="2" t="s">
        <v>6</v>
      </c>
      <c r="T5" s="2" t="s">
        <v>7</v>
      </c>
      <c r="U5" s="2" t="s">
        <v>6</v>
      </c>
      <c r="V5" s="2" t="s">
        <v>7</v>
      </c>
      <c r="W5" s="2" t="s">
        <v>6</v>
      </c>
      <c r="X5" s="2" t="s">
        <v>7</v>
      </c>
      <c r="Y5" s="8"/>
      <c r="Z5" s="8"/>
      <c r="AA5" s="8"/>
    </row>
    <row r="6" spans="1:27" ht="12.75">
      <c r="A6" s="9">
        <v>1</v>
      </c>
      <c r="B6" s="9">
        <v>24</v>
      </c>
      <c r="C6" s="9" t="s">
        <v>267</v>
      </c>
      <c r="D6" s="9" t="s">
        <v>228</v>
      </c>
      <c r="E6" s="9" t="s">
        <v>229</v>
      </c>
      <c r="F6" s="9">
        <f aca="true" t="shared" si="0" ref="F6:F19">H6+J6+L6+N6+P6+R6+T6+V6+X6</f>
        <v>184</v>
      </c>
      <c r="G6" s="3">
        <v>1</v>
      </c>
      <c r="H6" s="2">
        <f aca="true" t="shared" si="1" ref="H6:H19">IF($G6=1,23,IF($G6=2,20,IF($G6=3,18,IF($G6=4,16,IF($G6=5,14,IF($G6=6,12,IF($G6=7,11,IF($G6=8,10,0))))))))+IF($G6=9,9,IF($G6=10,8,IF($G6=11,6,IF($G6=12,5,IF($G6=13,4,IF($G6=14,3,IF($G6=15,2,0)))))))+IF($G6=16,1,IF($G6=17,0,0))</f>
        <v>23</v>
      </c>
      <c r="I6" s="3">
        <v>1</v>
      </c>
      <c r="J6" s="2">
        <f aca="true" t="shared" si="2" ref="J6:J19">IF($I6=1,23,IF($I6=2,20,IF($I6=3,18,IF($I6=4,16,IF($I6=5,14,IF($I6=6,12,IF($I6=7,11,IF($I6=8,10,0))))))))+IF($I6=9,9,IF($I6=10,8,IF($I6=11,6,IF($I6=12,5,IF($I6=13,4,IF($I6=14,3,IF($I6=15,2,0)))))))+IF($I6=16,1,IF($I6=17,0,0))</f>
        <v>23</v>
      </c>
      <c r="K6" s="3">
        <v>1</v>
      </c>
      <c r="L6" s="2">
        <f aca="true" t="shared" si="3" ref="L6:L19">IF($K6=1,23,IF($K6=2,20,IF($K6=3,18,IF($K6=4,16,IF($K6=5,14,IF($K6=6,12,IF($K6=7,11,IF($K6=8,10,0))))))))+IF($K6=9,9,IF($K6=10,8,IF($K6=11,6,IF($K6=12,5,IF($K6=13,4,IF($K6=14,3,IF($K6=15,2,0)))))))+IF($K6=16,1,IF($K6=17,0,0))</f>
        <v>23</v>
      </c>
      <c r="M6" s="3">
        <v>1</v>
      </c>
      <c r="N6" s="2">
        <f aca="true" t="shared" si="4" ref="N6:N19">IF($M6=1,23,IF($M6=2,20,IF($M6=3,18,IF($M6=4,16,IF($M6=5,14,IF($M6=6,12,IF($M6=7,11,IF($M6=8,10,0))))))))+IF($M6=9,9,IF($M6=10,8,IF($M6=11,6,IF($M6=12,5,IF($M6=13,4,IF($M6=14,3,IF($M6=15,2,0)))))))+IF($M6=16,1,IF($M6=17,0,0))</f>
        <v>23</v>
      </c>
      <c r="O6" s="3"/>
      <c r="P6" s="2">
        <f aca="true" t="shared" si="5" ref="P6:P19">IF($O6=1,23,IF($O6=2,20,IF($O6=3,18,IF($O6=4,16,IF($O6=5,14,IF($O6=6,12,IF($O6=7,11,IF($O6=8,10,0))))))))+IF($O6=9,9,IF($O6=10,8,IF($O6=11,6,IF($O6=12,5,IF($O6=13,4,IF($O6=14,3,IF($O6=15,2,0)))))))+IF($O6=16,1,IF($O6=17,0,0))</f>
        <v>0</v>
      </c>
      <c r="Q6" s="3">
        <v>1</v>
      </c>
      <c r="R6" s="2">
        <f aca="true" t="shared" si="6" ref="R6:R19">IF($Q6=1,23,IF($Q6=2,20,IF($Q6=3,18,IF($Q6=4,16,IF($Q6=5,14,IF($Q6=6,12,IF($Q6=7,11,IF($Q6=8,10,0))))))))+IF($Q6=9,9,IF($Q6=10,8,IF($Q6=11,6,IF($Q6=12,5,IF($Q6=13,4,IF($Q6=14,3,IF($Q6=15,2,0)))))))+IF($Q6=16,1,IF($Q6=17,0,0))</f>
        <v>23</v>
      </c>
      <c r="S6" s="3">
        <v>1</v>
      </c>
      <c r="T6" s="2">
        <f aca="true" t="shared" si="7" ref="T6:T19">IF($S6=1,23,IF($S6=2,20,IF($S6=3,18,IF($S6=4,16,IF($S6=5,14,IF($S6=6,12,IF($S6=7,11,IF($S6=8,10,0))))))))+IF($S6=9,9,IF($S6=10,8,IF($S6=11,6,IF($S6=12,5,IF($S6=13,4,IF($S6=14,3,IF($S6=15,2,0)))))))+IF($S6=16,1,IF($S6=17,0,0))</f>
        <v>23</v>
      </c>
      <c r="U6" s="3">
        <v>1</v>
      </c>
      <c r="V6" s="2">
        <v>23</v>
      </c>
      <c r="W6" s="3">
        <v>1</v>
      </c>
      <c r="X6" s="2">
        <f aca="true" t="shared" si="8" ref="X6:X19">IF($W6=1,23,IF($W6=2,20,IF($W6=3,18,IF($W6=4,16,IF($W6=5,14,IF($W6=6,12,IF($W6=7,11,IF($W6=8,10,0))))))))+IF($W6=9,9,IF($W6=10,8,IF($W6=11,6,IF($W6=12,5,IF($W6=13,4,IF($W6=14,3,IF($W6=15,2,0)))))))+IF($W6=16,1,IF($W6=17,0,0))</f>
        <v>23</v>
      </c>
      <c r="Y6" s="2" t="s">
        <v>230</v>
      </c>
      <c r="Z6" s="2" t="s">
        <v>58</v>
      </c>
      <c r="AA6" s="2"/>
    </row>
    <row r="7" spans="1:27" ht="12.75">
      <c r="A7" s="9">
        <v>2</v>
      </c>
      <c r="B7" s="9">
        <v>48</v>
      </c>
      <c r="C7" s="9" t="s">
        <v>267</v>
      </c>
      <c r="D7" s="9" t="s">
        <v>241</v>
      </c>
      <c r="E7" s="9" t="s">
        <v>242</v>
      </c>
      <c r="F7" s="9">
        <f t="shared" si="0"/>
        <v>133</v>
      </c>
      <c r="G7" s="3">
        <v>3</v>
      </c>
      <c r="H7" s="2">
        <f t="shared" si="1"/>
        <v>18</v>
      </c>
      <c r="I7" s="3">
        <v>6</v>
      </c>
      <c r="J7" s="2">
        <f t="shared" si="2"/>
        <v>12</v>
      </c>
      <c r="K7" s="3">
        <v>3</v>
      </c>
      <c r="L7" s="2">
        <f t="shared" si="3"/>
        <v>18</v>
      </c>
      <c r="M7" s="3">
        <v>2</v>
      </c>
      <c r="N7" s="2">
        <f t="shared" si="4"/>
        <v>20</v>
      </c>
      <c r="O7" s="3"/>
      <c r="P7" s="2">
        <f t="shared" si="5"/>
        <v>0</v>
      </c>
      <c r="Q7" s="3">
        <v>3</v>
      </c>
      <c r="R7" s="2">
        <f t="shared" si="6"/>
        <v>18</v>
      </c>
      <c r="S7" s="3">
        <v>3</v>
      </c>
      <c r="T7" s="2">
        <f t="shared" si="7"/>
        <v>18</v>
      </c>
      <c r="U7" s="3">
        <v>7</v>
      </c>
      <c r="V7" s="2">
        <v>11</v>
      </c>
      <c r="W7" s="3">
        <v>3</v>
      </c>
      <c r="X7" s="2">
        <f t="shared" si="8"/>
        <v>18</v>
      </c>
      <c r="Y7" s="2" t="s">
        <v>200</v>
      </c>
      <c r="Z7" s="2" t="s">
        <v>73</v>
      </c>
      <c r="AA7" s="2" t="s">
        <v>243</v>
      </c>
    </row>
    <row r="8" spans="1:27" ht="12.75">
      <c r="A8" s="9">
        <v>3</v>
      </c>
      <c r="B8" s="9">
        <v>909</v>
      </c>
      <c r="C8" s="9" t="s">
        <v>267</v>
      </c>
      <c r="D8" s="9" t="s">
        <v>253</v>
      </c>
      <c r="E8" s="9" t="s">
        <v>161</v>
      </c>
      <c r="F8" s="9">
        <f t="shared" si="0"/>
        <v>118</v>
      </c>
      <c r="G8" s="3">
        <v>4</v>
      </c>
      <c r="H8" s="2">
        <f t="shared" si="1"/>
        <v>16</v>
      </c>
      <c r="I8" s="3">
        <v>5</v>
      </c>
      <c r="J8" s="2">
        <f t="shared" si="2"/>
        <v>14</v>
      </c>
      <c r="K8" s="3">
        <v>4</v>
      </c>
      <c r="L8" s="2">
        <f t="shared" si="3"/>
        <v>16</v>
      </c>
      <c r="M8" s="3" t="s">
        <v>46</v>
      </c>
      <c r="N8" s="2">
        <f t="shared" si="4"/>
        <v>0</v>
      </c>
      <c r="O8" s="3"/>
      <c r="P8" s="2">
        <f t="shared" si="5"/>
        <v>0</v>
      </c>
      <c r="Q8" s="3">
        <v>2</v>
      </c>
      <c r="R8" s="2">
        <f t="shared" si="6"/>
        <v>20</v>
      </c>
      <c r="S8" s="3">
        <v>2</v>
      </c>
      <c r="T8" s="2">
        <f t="shared" si="7"/>
        <v>20</v>
      </c>
      <c r="U8" s="3">
        <v>3</v>
      </c>
      <c r="V8" s="2">
        <v>18</v>
      </c>
      <c r="W8" s="3">
        <v>5</v>
      </c>
      <c r="X8" s="2">
        <f t="shared" si="8"/>
        <v>14</v>
      </c>
      <c r="Y8" s="2" t="s">
        <v>254</v>
      </c>
      <c r="Z8" s="2" t="s">
        <v>53</v>
      </c>
      <c r="AA8" s="2" t="s">
        <v>255</v>
      </c>
    </row>
    <row r="9" spans="1:27" ht="12.75">
      <c r="A9" s="2">
        <v>4</v>
      </c>
      <c r="B9" s="2">
        <v>74</v>
      </c>
      <c r="C9" s="2" t="s">
        <v>267</v>
      </c>
      <c r="D9" s="2" t="s">
        <v>250</v>
      </c>
      <c r="E9" s="2" t="s">
        <v>251</v>
      </c>
      <c r="F9" s="2">
        <f t="shared" si="0"/>
        <v>100</v>
      </c>
      <c r="G9" s="3" t="s">
        <v>47</v>
      </c>
      <c r="H9" s="2">
        <f t="shared" si="1"/>
        <v>0</v>
      </c>
      <c r="I9" s="3">
        <v>10</v>
      </c>
      <c r="J9" s="2">
        <f t="shared" si="2"/>
        <v>8</v>
      </c>
      <c r="K9" s="3">
        <v>5</v>
      </c>
      <c r="L9" s="2">
        <f t="shared" si="3"/>
        <v>14</v>
      </c>
      <c r="M9" s="3">
        <v>4</v>
      </c>
      <c r="N9" s="2">
        <f t="shared" si="4"/>
        <v>16</v>
      </c>
      <c r="O9" s="3"/>
      <c r="P9" s="2">
        <f t="shared" si="5"/>
        <v>0</v>
      </c>
      <c r="Q9" s="3">
        <v>5</v>
      </c>
      <c r="R9" s="2">
        <f t="shared" si="6"/>
        <v>14</v>
      </c>
      <c r="S9" s="3">
        <v>4</v>
      </c>
      <c r="T9" s="2">
        <f t="shared" si="7"/>
        <v>16</v>
      </c>
      <c r="U9" s="3">
        <v>4</v>
      </c>
      <c r="V9" s="2">
        <v>16</v>
      </c>
      <c r="W9" s="3">
        <v>4</v>
      </c>
      <c r="X9" s="2">
        <f t="shared" si="8"/>
        <v>16</v>
      </c>
      <c r="Y9" s="2" t="s">
        <v>77</v>
      </c>
      <c r="Z9" s="2" t="s">
        <v>53</v>
      </c>
      <c r="AA9" s="2" t="s">
        <v>252</v>
      </c>
    </row>
    <row r="10" spans="1:27" ht="12.75">
      <c r="A10" s="2">
        <v>5</v>
      </c>
      <c r="B10" s="2">
        <v>9</v>
      </c>
      <c r="C10" s="2" t="s">
        <v>267</v>
      </c>
      <c r="D10" s="2" t="s">
        <v>247</v>
      </c>
      <c r="E10" s="2" t="s">
        <v>248</v>
      </c>
      <c r="F10" s="2">
        <f t="shared" si="0"/>
        <v>98</v>
      </c>
      <c r="G10" s="3">
        <v>2</v>
      </c>
      <c r="H10" s="2">
        <f t="shared" si="1"/>
        <v>20</v>
      </c>
      <c r="I10" s="3">
        <v>3</v>
      </c>
      <c r="J10" s="2">
        <f t="shared" si="2"/>
        <v>18</v>
      </c>
      <c r="K10" s="3">
        <v>2</v>
      </c>
      <c r="L10" s="2">
        <f t="shared" si="3"/>
        <v>20</v>
      </c>
      <c r="M10" s="3"/>
      <c r="N10" s="2">
        <f t="shared" si="4"/>
        <v>0</v>
      </c>
      <c r="O10" s="3"/>
      <c r="P10" s="2">
        <f t="shared" si="5"/>
        <v>0</v>
      </c>
      <c r="Q10" s="3"/>
      <c r="R10" s="2">
        <f t="shared" si="6"/>
        <v>0</v>
      </c>
      <c r="S10" s="3"/>
      <c r="T10" s="2">
        <f t="shared" si="7"/>
        <v>0</v>
      </c>
      <c r="U10" s="3">
        <v>2</v>
      </c>
      <c r="V10" s="2">
        <v>20</v>
      </c>
      <c r="W10" s="3">
        <v>2</v>
      </c>
      <c r="X10" s="2">
        <f t="shared" si="8"/>
        <v>20</v>
      </c>
      <c r="Y10" s="2" t="s">
        <v>249</v>
      </c>
      <c r="Z10" s="2" t="s">
        <v>53</v>
      </c>
      <c r="AA10" s="2"/>
    </row>
    <row r="11" spans="1:27" ht="12.75">
      <c r="A11" s="2">
        <v>6</v>
      </c>
      <c r="B11" s="2">
        <v>6</v>
      </c>
      <c r="C11" s="2" t="s">
        <v>267</v>
      </c>
      <c r="D11" s="2" t="s">
        <v>260</v>
      </c>
      <c r="E11" s="2" t="s">
        <v>136</v>
      </c>
      <c r="F11" s="2">
        <f t="shared" si="0"/>
        <v>95</v>
      </c>
      <c r="G11" s="3">
        <v>5</v>
      </c>
      <c r="H11" s="2">
        <f t="shared" si="1"/>
        <v>14</v>
      </c>
      <c r="I11" s="3">
        <v>7</v>
      </c>
      <c r="J11" s="2">
        <f t="shared" si="2"/>
        <v>11</v>
      </c>
      <c r="K11" s="3">
        <v>9</v>
      </c>
      <c r="L11" s="2">
        <f t="shared" si="3"/>
        <v>9</v>
      </c>
      <c r="M11" s="3">
        <v>3</v>
      </c>
      <c r="N11" s="2">
        <f t="shared" si="4"/>
        <v>18</v>
      </c>
      <c r="O11" s="3"/>
      <c r="P11" s="2">
        <f t="shared" si="5"/>
        <v>0</v>
      </c>
      <c r="Q11" s="3">
        <v>6</v>
      </c>
      <c r="R11" s="2">
        <f t="shared" si="6"/>
        <v>12</v>
      </c>
      <c r="S11" s="3">
        <v>8</v>
      </c>
      <c r="T11" s="2">
        <f t="shared" si="7"/>
        <v>10</v>
      </c>
      <c r="U11" s="3">
        <v>6</v>
      </c>
      <c r="V11" s="2">
        <v>12</v>
      </c>
      <c r="W11" s="3">
        <v>9</v>
      </c>
      <c r="X11" s="2">
        <f t="shared" si="8"/>
        <v>9</v>
      </c>
      <c r="Y11" s="2" t="s">
        <v>77</v>
      </c>
      <c r="Z11" s="2"/>
      <c r="AA11" s="2" t="s">
        <v>261</v>
      </c>
    </row>
    <row r="12" spans="1:27" ht="12.75">
      <c r="A12" s="2">
        <v>7</v>
      </c>
      <c r="B12" s="2">
        <v>3</v>
      </c>
      <c r="C12" s="2" t="s">
        <v>267</v>
      </c>
      <c r="D12" s="2" t="s">
        <v>238</v>
      </c>
      <c r="E12" s="2" t="s">
        <v>239</v>
      </c>
      <c r="F12" s="2">
        <f t="shared" si="0"/>
        <v>91</v>
      </c>
      <c r="G12" s="3">
        <v>6</v>
      </c>
      <c r="H12" s="2">
        <f t="shared" si="1"/>
        <v>12</v>
      </c>
      <c r="I12" s="3"/>
      <c r="J12" s="2">
        <f t="shared" si="2"/>
        <v>0</v>
      </c>
      <c r="K12" s="3">
        <v>7</v>
      </c>
      <c r="L12" s="2">
        <f t="shared" si="3"/>
        <v>11</v>
      </c>
      <c r="M12" s="3">
        <v>6</v>
      </c>
      <c r="N12" s="2">
        <f t="shared" si="4"/>
        <v>12</v>
      </c>
      <c r="O12" s="3"/>
      <c r="P12" s="2">
        <f t="shared" si="5"/>
        <v>0</v>
      </c>
      <c r="Q12" s="3">
        <v>4</v>
      </c>
      <c r="R12" s="2">
        <f t="shared" si="6"/>
        <v>16</v>
      </c>
      <c r="S12" s="3">
        <v>5</v>
      </c>
      <c r="T12" s="2">
        <f t="shared" si="7"/>
        <v>14</v>
      </c>
      <c r="U12" s="3">
        <v>5</v>
      </c>
      <c r="V12" s="2">
        <v>14</v>
      </c>
      <c r="W12" s="3">
        <v>6</v>
      </c>
      <c r="X12" s="2">
        <f t="shared" si="8"/>
        <v>12</v>
      </c>
      <c r="Y12" s="2" t="s">
        <v>207</v>
      </c>
      <c r="Z12" s="2"/>
      <c r="AA12" s="2" t="s">
        <v>240</v>
      </c>
    </row>
    <row r="13" spans="1:27" ht="12.75">
      <c r="A13" s="2">
        <v>8</v>
      </c>
      <c r="B13" s="2">
        <v>22</v>
      </c>
      <c r="C13" s="2" t="s">
        <v>267</v>
      </c>
      <c r="D13" s="2" t="s">
        <v>234</v>
      </c>
      <c r="E13" s="2" t="s">
        <v>235</v>
      </c>
      <c r="F13" s="2">
        <f t="shared" si="0"/>
        <v>88</v>
      </c>
      <c r="G13" s="3">
        <v>8</v>
      </c>
      <c r="H13" s="2">
        <f t="shared" si="1"/>
        <v>10</v>
      </c>
      <c r="I13" s="3">
        <v>9</v>
      </c>
      <c r="J13" s="2">
        <f t="shared" si="2"/>
        <v>9</v>
      </c>
      <c r="K13" s="3">
        <v>6</v>
      </c>
      <c r="L13" s="2">
        <f t="shared" si="3"/>
        <v>12</v>
      </c>
      <c r="M13" s="3">
        <v>5</v>
      </c>
      <c r="N13" s="2">
        <f t="shared" si="4"/>
        <v>14</v>
      </c>
      <c r="O13" s="3"/>
      <c r="P13" s="2">
        <f t="shared" si="5"/>
        <v>0</v>
      </c>
      <c r="Q13" s="3">
        <v>8</v>
      </c>
      <c r="R13" s="2">
        <f t="shared" si="6"/>
        <v>10</v>
      </c>
      <c r="S13" s="3">
        <v>6</v>
      </c>
      <c r="T13" s="2">
        <f t="shared" si="7"/>
        <v>12</v>
      </c>
      <c r="U13" s="3">
        <v>8</v>
      </c>
      <c r="V13" s="2">
        <v>10</v>
      </c>
      <c r="W13" s="3">
        <v>7</v>
      </c>
      <c r="X13" s="2">
        <f t="shared" si="8"/>
        <v>11</v>
      </c>
      <c r="Y13" s="2" t="s">
        <v>236</v>
      </c>
      <c r="Z13" s="2" t="s">
        <v>53</v>
      </c>
      <c r="AA13" s="2" t="s">
        <v>237</v>
      </c>
    </row>
    <row r="14" spans="1:27" ht="12.75">
      <c r="A14" s="2">
        <v>9</v>
      </c>
      <c r="B14" s="2">
        <v>88</v>
      </c>
      <c r="C14" s="2" t="s">
        <v>267</v>
      </c>
      <c r="D14" s="2" t="s">
        <v>257</v>
      </c>
      <c r="E14" s="2" t="s">
        <v>258</v>
      </c>
      <c r="F14" s="2">
        <f t="shared" si="0"/>
        <v>82</v>
      </c>
      <c r="G14" s="3">
        <v>7</v>
      </c>
      <c r="H14" s="2">
        <f t="shared" si="1"/>
        <v>11</v>
      </c>
      <c r="I14" s="3">
        <v>8</v>
      </c>
      <c r="J14" s="2">
        <f t="shared" si="2"/>
        <v>10</v>
      </c>
      <c r="K14" s="3">
        <v>8</v>
      </c>
      <c r="L14" s="2">
        <f t="shared" si="3"/>
        <v>10</v>
      </c>
      <c r="M14" s="3">
        <v>7</v>
      </c>
      <c r="N14" s="2">
        <f t="shared" si="4"/>
        <v>11</v>
      </c>
      <c r="O14" s="3"/>
      <c r="P14" s="2">
        <f t="shared" si="5"/>
        <v>0</v>
      </c>
      <c r="Q14" s="3">
        <v>7</v>
      </c>
      <c r="R14" s="2">
        <f t="shared" si="6"/>
        <v>11</v>
      </c>
      <c r="S14" s="3">
        <v>7</v>
      </c>
      <c r="T14" s="2">
        <f t="shared" si="7"/>
        <v>11</v>
      </c>
      <c r="U14" s="3">
        <v>10</v>
      </c>
      <c r="V14" s="2">
        <v>8</v>
      </c>
      <c r="W14" s="3">
        <v>8</v>
      </c>
      <c r="X14" s="2">
        <f t="shared" si="8"/>
        <v>10</v>
      </c>
      <c r="Y14" s="2" t="s">
        <v>77</v>
      </c>
      <c r="Z14" s="2" t="s">
        <v>213</v>
      </c>
      <c r="AA14" s="2" t="s">
        <v>259</v>
      </c>
    </row>
    <row r="15" spans="1:27" ht="12.75">
      <c r="A15" s="2">
        <v>10</v>
      </c>
      <c r="B15" s="2">
        <v>121</v>
      </c>
      <c r="C15" s="2" t="s">
        <v>267</v>
      </c>
      <c r="D15" s="2" t="s">
        <v>264</v>
      </c>
      <c r="E15" s="2" t="s">
        <v>161</v>
      </c>
      <c r="F15" s="2">
        <f t="shared" si="0"/>
        <v>27</v>
      </c>
      <c r="G15" s="3"/>
      <c r="H15" s="2">
        <f t="shared" si="1"/>
        <v>0</v>
      </c>
      <c r="I15" s="3"/>
      <c r="J15" s="2">
        <f t="shared" si="2"/>
        <v>0</v>
      </c>
      <c r="K15" s="3"/>
      <c r="L15" s="2">
        <f t="shared" si="3"/>
        <v>0</v>
      </c>
      <c r="M15" s="3"/>
      <c r="N15" s="2">
        <f t="shared" si="4"/>
        <v>0</v>
      </c>
      <c r="O15" s="3"/>
      <c r="P15" s="2">
        <f t="shared" si="5"/>
        <v>0</v>
      </c>
      <c r="Q15" s="3">
        <v>9</v>
      </c>
      <c r="R15" s="2">
        <f t="shared" si="6"/>
        <v>9</v>
      </c>
      <c r="S15" s="3">
        <v>9</v>
      </c>
      <c r="T15" s="2">
        <f t="shared" si="7"/>
        <v>9</v>
      </c>
      <c r="U15" s="3">
        <v>9</v>
      </c>
      <c r="V15" s="2">
        <v>9</v>
      </c>
      <c r="W15" s="3"/>
      <c r="X15" s="2">
        <f t="shared" si="8"/>
        <v>0</v>
      </c>
      <c r="Y15" s="2" t="s">
        <v>265</v>
      </c>
      <c r="Z15" s="2"/>
      <c r="AA15" s="2"/>
    </row>
    <row r="16" spans="1:27" ht="12.75">
      <c r="A16" s="2">
        <v>11</v>
      </c>
      <c r="B16" s="2">
        <v>13</v>
      </c>
      <c r="C16" s="2" t="s">
        <v>267</v>
      </c>
      <c r="D16" s="2" t="s">
        <v>244</v>
      </c>
      <c r="E16" s="2" t="s">
        <v>245</v>
      </c>
      <c r="F16" s="2">
        <f t="shared" si="0"/>
        <v>20</v>
      </c>
      <c r="G16" s="3"/>
      <c r="H16" s="2">
        <f t="shared" si="1"/>
        <v>0</v>
      </c>
      <c r="I16" s="3">
        <v>2</v>
      </c>
      <c r="J16" s="2">
        <f t="shared" si="2"/>
        <v>20</v>
      </c>
      <c r="K16" s="3"/>
      <c r="L16" s="2">
        <f t="shared" si="3"/>
        <v>0</v>
      </c>
      <c r="M16" s="3"/>
      <c r="N16" s="2">
        <f t="shared" si="4"/>
        <v>0</v>
      </c>
      <c r="O16" s="3"/>
      <c r="P16" s="2">
        <f t="shared" si="5"/>
        <v>0</v>
      </c>
      <c r="Q16" s="3"/>
      <c r="R16" s="2">
        <f t="shared" si="6"/>
        <v>0</v>
      </c>
      <c r="S16" s="3"/>
      <c r="T16" s="2">
        <f t="shared" si="7"/>
        <v>0</v>
      </c>
      <c r="U16" s="3"/>
      <c r="V16" s="2">
        <v>0</v>
      </c>
      <c r="W16" s="3"/>
      <c r="X16" s="2">
        <f t="shared" si="8"/>
        <v>0</v>
      </c>
      <c r="Y16" s="2" t="s">
        <v>246</v>
      </c>
      <c r="Z16" s="2" t="s">
        <v>62</v>
      </c>
      <c r="AA16" s="2"/>
    </row>
    <row r="17" spans="1:27" ht="12.75">
      <c r="A17" s="2">
        <v>12</v>
      </c>
      <c r="B17" s="2">
        <v>69</v>
      </c>
      <c r="C17" s="2" t="s">
        <v>267</v>
      </c>
      <c r="D17" s="2" t="s">
        <v>28</v>
      </c>
      <c r="E17" s="2" t="s">
        <v>256</v>
      </c>
      <c r="F17" s="2">
        <f t="shared" si="0"/>
        <v>16</v>
      </c>
      <c r="G17" s="3"/>
      <c r="H17" s="2">
        <f t="shared" si="1"/>
        <v>0</v>
      </c>
      <c r="I17" s="3">
        <v>4</v>
      </c>
      <c r="J17" s="2">
        <f t="shared" si="2"/>
        <v>16</v>
      </c>
      <c r="K17" s="3"/>
      <c r="L17" s="2">
        <f t="shared" si="3"/>
        <v>0</v>
      </c>
      <c r="M17" s="3"/>
      <c r="N17" s="2">
        <f t="shared" si="4"/>
        <v>0</v>
      </c>
      <c r="O17" s="3"/>
      <c r="P17" s="2">
        <f t="shared" si="5"/>
        <v>0</v>
      </c>
      <c r="Q17" s="3"/>
      <c r="R17" s="2">
        <f t="shared" si="6"/>
        <v>0</v>
      </c>
      <c r="S17" s="3"/>
      <c r="T17" s="2">
        <f t="shared" si="7"/>
        <v>0</v>
      </c>
      <c r="U17" s="3"/>
      <c r="V17" s="2">
        <v>0</v>
      </c>
      <c r="W17" s="3"/>
      <c r="X17" s="2">
        <f t="shared" si="8"/>
        <v>0</v>
      </c>
      <c r="Y17" s="2" t="s">
        <v>153</v>
      </c>
      <c r="Z17" s="2" t="s">
        <v>58</v>
      </c>
      <c r="AA17" s="2"/>
    </row>
    <row r="18" spans="1:27" ht="12.75">
      <c r="A18" s="2">
        <v>13</v>
      </c>
      <c r="B18" s="6">
        <v>14</v>
      </c>
      <c r="C18" s="6" t="s">
        <v>267</v>
      </c>
      <c r="D18" s="6" t="s">
        <v>268</v>
      </c>
      <c r="E18" s="6" t="s">
        <v>245</v>
      </c>
      <c r="F18" s="6">
        <f t="shared" si="0"/>
        <v>6</v>
      </c>
      <c r="G18" s="3"/>
      <c r="H18" s="2">
        <f t="shared" si="1"/>
        <v>0</v>
      </c>
      <c r="I18" s="3">
        <v>11</v>
      </c>
      <c r="J18" s="2">
        <f t="shared" si="2"/>
        <v>6</v>
      </c>
      <c r="K18" s="3"/>
      <c r="L18" s="2">
        <f t="shared" si="3"/>
        <v>0</v>
      </c>
      <c r="M18" s="3"/>
      <c r="N18" s="2">
        <f t="shared" si="4"/>
        <v>0</v>
      </c>
      <c r="O18" s="3"/>
      <c r="P18" s="2">
        <f t="shared" si="5"/>
        <v>0</v>
      </c>
      <c r="Q18" s="3"/>
      <c r="R18" s="2">
        <f t="shared" si="6"/>
        <v>0</v>
      </c>
      <c r="S18" s="3"/>
      <c r="T18" s="2">
        <f t="shared" si="7"/>
        <v>0</v>
      </c>
      <c r="U18" s="3"/>
      <c r="V18" s="2">
        <v>0</v>
      </c>
      <c r="W18" s="3"/>
      <c r="X18" s="2">
        <f t="shared" si="8"/>
        <v>0</v>
      </c>
      <c r="Y18" s="6"/>
      <c r="Z18" s="6"/>
      <c r="AA18" s="6"/>
    </row>
    <row r="19" spans="1:27" ht="12.75">
      <c r="A19" s="2">
        <v>14</v>
      </c>
      <c r="B19" s="2">
        <v>14</v>
      </c>
      <c r="C19" s="2" t="s">
        <v>267</v>
      </c>
      <c r="D19" s="2" t="s">
        <v>241</v>
      </c>
      <c r="E19" s="2" t="s">
        <v>262</v>
      </c>
      <c r="F19" s="2">
        <f t="shared" si="0"/>
        <v>0</v>
      </c>
      <c r="G19" s="3"/>
      <c r="H19" s="2">
        <f t="shared" si="1"/>
        <v>0</v>
      </c>
      <c r="I19" s="3" t="s">
        <v>47</v>
      </c>
      <c r="J19" s="2">
        <f t="shared" si="2"/>
        <v>0</v>
      </c>
      <c r="K19" s="3"/>
      <c r="L19" s="2">
        <f t="shared" si="3"/>
        <v>0</v>
      </c>
      <c r="M19" s="3"/>
      <c r="N19" s="2">
        <f t="shared" si="4"/>
        <v>0</v>
      </c>
      <c r="O19" s="3"/>
      <c r="P19" s="2">
        <f t="shared" si="5"/>
        <v>0</v>
      </c>
      <c r="Q19" s="3"/>
      <c r="R19" s="2">
        <f t="shared" si="6"/>
        <v>0</v>
      </c>
      <c r="S19" s="3"/>
      <c r="T19" s="2">
        <f t="shared" si="7"/>
        <v>0</v>
      </c>
      <c r="U19" s="3"/>
      <c r="V19" s="2">
        <v>0</v>
      </c>
      <c r="W19" s="3"/>
      <c r="X19" s="2">
        <f t="shared" si="8"/>
        <v>0</v>
      </c>
      <c r="Y19" s="2"/>
      <c r="Z19" s="2" t="s">
        <v>263</v>
      </c>
      <c r="AA19" s="2"/>
    </row>
  </sheetData>
  <sheetProtection/>
  <mergeCells count="10">
    <mergeCell ref="B2:M2"/>
    <mergeCell ref="G4:H4"/>
    <mergeCell ref="I4:J4"/>
    <mergeCell ref="K4:L4"/>
    <mergeCell ref="M4:N4"/>
    <mergeCell ref="W4:X4"/>
    <mergeCell ref="O4:P4"/>
    <mergeCell ref="Q4:R4"/>
    <mergeCell ref="S4:T4"/>
    <mergeCell ref="U4:V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21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12.421875" style="0" customWidth="1"/>
    <col min="2" max="2" width="8.57421875" style="0" customWidth="1"/>
    <col min="3" max="3" width="16.8515625" style="0" customWidth="1"/>
    <col min="4" max="5" width="18.28125" style="0" customWidth="1"/>
    <col min="6" max="6" width="15.57421875" style="0" customWidth="1"/>
    <col min="25" max="25" width="22.28125" style="0" customWidth="1"/>
    <col min="27" max="27" width="54.140625" style="0" customWidth="1"/>
  </cols>
  <sheetData>
    <row r="2" spans="2:13" ht="15.75">
      <c r="B2" s="23" t="s">
        <v>226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4" spans="1:27" ht="15.7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2" t="str">
        <f>"May 30"</f>
        <v>May 30</v>
      </c>
      <c r="H4" s="22"/>
      <c r="I4" s="22" t="str">
        <f>"June 6"</f>
        <v>June 6</v>
      </c>
      <c r="J4" s="22"/>
      <c r="K4" s="22" t="str">
        <f>"June 13"</f>
        <v>June 13</v>
      </c>
      <c r="L4" s="22"/>
      <c r="M4" s="22" t="str">
        <f>"June 20"</f>
        <v>June 20</v>
      </c>
      <c r="N4" s="22"/>
      <c r="O4" s="22" t="str">
        <f>"June 27"</f>
        <v>June 27</v>
      </c>
      <c r="P4" s="22"/>
      <c r="Q4" s="22" t="str">
        <f>"July 4"</f>
        <v>July 4</v>
      </c>
      <c r="R4" s="22"/>
      <c r="S4" s="22" t="str">
        <f>"July 11"</f>
        <v>July 11</v>
      </c>
      <c r="T4" s="22"/>
      <c r="U4" s="22" t="str">
        <f>"July 25"</f>
        <v>July 25</v>
      </c>
      <c r="V4" s="22"/>
      <c r="W4" s="22" t="str">
        <f>"Sept 26"</f>
        <v>Sept 26</v>
      </c>
      <c r="X4" s="22"/>
      <c r="Y4" s="1" t="s">
        <v>8</v>
      </c>
      <c r="Z4" s="1" t="s">
        <v>9</v>
      </c>
      <c r="AA4" s="1" t="s">
        <v>10</v>
      </c>
    </row>
    <row r="5" spans="7:24" ht="12.75">
      <c r="G5" s="2" t="s">
        <v>6</v>
      </c>
      <c r="H5" s="2" t="s">
        <v>7</v>
      </c>
      <c r="I5" s="2" t="s">
        <v>6</v>
      </c>
      <c r="J5" s="2" t="s">
        <v>7</v>
      </c>
      <c r="K5" s="2" t="s">
        <v>6</v>
      </c>
      <c r="L5" s="2" t="s">
        <v>7</v>
      </c>
      <c r="M5" s="2" t="s">
        <v>6</v>
      </c>
      <c r="N5" s="2" t="s">
        <v>7</v>
      </c>
      <c r="O5" s="2" t="s">
        <v>6</v>
      </c>
      <c r="P5" s="2" t="s">
        <v>7</v>
      </c>
      <c r="Q5" s="2" t="s">
        <v>6</v>
      </c>
      <c r="R5" s="2" t="s">
        <v>7</v>
      </c>
      <c r="S5" s="2" t="s">
        <v>6</v>
      </c>
      <c r="T5" s="2" t="s">
        <v>7</v>
      </c>
      <c r="U5" s="2" t="s">
        <v>6</v>
      </c>
      <c r="V5" s="2" t="s">
        <v>7</v>
      </c>
      <c r="W5" s="2" t="s">
        <v>6</v>
      </c>
      <c r="X5" s="2" t="s">
        <v>7</v>
      </c>
    </row>
    <row r="6" spans="1:27" ht="12.75">
      <c r="A6" s="9">
        <v>1</v>
      </c>
      <c r="B6" s="9">
        <v>24</v>
      </c>
      <c r="C6" s="9" t="s">
        <v>227</v>
      </c>
      <c r="D6" s="9" t="s">
        <v>228</v>
      </c>
      <c r="E6" s="9" t="s">
        <v>229</v>
      </c>
      <c r="F6" s="9">
        <f aca="true" t="shared" si="0" ref="F6:F21">H6+J6+L6+N6+P6+R6+T6+V6+X6</f>
        <v>181</v>
      </c>
      <c r="G6" s="3">
        <v>1</v>
      </c>
      <c r="H6" s="2">
        <f aca="true" t="shared" si="1" ref="H6:H16">IF($G6=1,23,IF($G6=2,20,IF($G6=3,18,IF($G6=4,16,IF($G6=5,14,IF($G6=6,12,IF($G6=7,11,IF($G6=8,10,0))))))))+IF($G6=9,9,IF($G6=10,8,IF($G6=11,6,IF($G6=12,5,IF($G6=13,4,IF($G6=14,3,IF($G6=15,2,0)))))))+IF($G6=16,1,IF($G6=17,0,0))</f>
        <v>23</v>
      </c>
      <c r="I6" s="3">
        <v>1</v>
      </c>
      <c r="J6" s="2">
        <f aca="true" t="shared" si="2" ref="J6:J16">IF($I6=1,23,IF($I6=2,20,IF($I6=3,18,IF($I6=4,16,IF($I6=5,14,IF($I6=6,12,IF($I6=7,11,IF($I6=8,10,0))))))))+IF($I6=9,9,IF($I6=10,8,IF($I6=11,6,IF($I6=12,5,IF($I6=13,4,IF($I6=14,3,IF($I6=15,2,0)))))))+IF($I6=16,1,IF($I6=17,0,0))</f>
        <v>23</v>
      </c>
      <c r="K6" s="3">
        <v>1</v>
      </c>
      <c r="L6" s="2">
        <f aca="true" t="shared" si="3" ref="L6:L16">IF($K6=1,23,IF($K6=2,20,IF($K6=3,18,IF($K6=4,16,IF($K6=5,14,IF($K6=6,12,IF($K6=7,11,IF($K6=8,10,0))))))))+IF($K6=9,9,IF($K6=10,8,IF($K6=11,6,IF($K6=12,5,IF($K6=13,4,IF($K6=14,3,IF($K6=15,2,0)))))))+IF($K6=16,1,IF($K6=17,0,0))</f>
        <v>23</v>
      </c>
      <c r="M6" s="3">
        <v>1</v>
      </c>
      <c r="N6" s="2">
        <f aca="true" t="shared" si="4" ref="N6:N16">IF($M6=1,23,IF($M6=2,20,IF($M6=3,18,IF($M6=4,16,IF($M6=5,14,IF($M6=6,12,IF($M6=7,11,IF($M6=8,10,0))))))))+IF($M6=9,9,IF($M6=10,8,IF($M6=11,6,IF($M6=12,5,IF($M6=13,4,IF($M6=14,3,IF($M6=15,2,0)))))))+IF($M6=16,1,IF($M6=17,0,0))</f>
        <v>23</v>
      </c>
      <c r="O6" s="3"/>
      <c r="P6" s="2">
        <f aca="true" t="shared" si="5" ref="P6:P16">IF($O6=1,23,IF($O6=2,20,IF($O6=3,18,IF($O6=4,16,IF($O6=5,14,IF($O6=6,12,IF($O6=7,11,IF($O6=8,10,0))))))))+IF($O6=9,9,IF($O6=10,8,IF($O6=11,6,IF($O6=12,5,IF($O6=13,4,IF($O6=14,3,IF($O6=15,2,0)))))))+IF($O6=16,1,IF($O6=17,0,0))</f>
        <v>0</v>
      </c>
      <c r="Q6" s="3">
        <v>1</v>
      </c>
      <c r="R6" s="2">
        <f aca="true" t="shared" si="6" ref="R6:R16">IF($Q6=1,23,IF($Q6=2,20,IF($Q6=3,18,IF($Q6=4,16,IF($Q6=5,14,IF($Q6=6,12,IF($Q6=7,11,IF($Q6=8,10,0))))))))+IF($Q6=9,9,IF($Q6=10,8,IF($Q6=11,6,IF($Q6=12,5,IF($Q6=13,4,IF($Q6=14,3,IF($Q6=15,2,0)))))))+IF($Q6=16,1,IF($Q6=17,0,0))</f>
        <v>23</v>
      </c>
      <c r="S6" s="3">
        <v>1</v>
      </c>
      <c r="T6" s="2">
        <f aca="true" t="shared" si="7" ref="T6:T16">IF($S6=1,23,IF($S6=2,20,IF($S6=3,18,IF($S6=4,16,IF($S6=5,14,IF($S6=6,12,IF($S6=7,11,IF($S6=8,10,0))))))))+IF($S6=9,9,IF($S6=10,8,IF($S6=11,6,IF($S6=12,5,IF($S6=13,4,IF($S6=14,3,IF($S6=15,2,0)))))))+IF($S6=16,1,IF($S6=17,0,0))</f>
        <v>23</v>
      </c>
      <c r="U6" s="3">
        <v>1</v>
      </c>
      <c r="V6" s="2">
        <v>23</v>
      </c>
      <c r="W6" s="3">
        <v>2</v>
      </c>
      <c r="X6" s="2">
        <f aca="true" t="shared" si="8" ref="X6:X21">IF($W6=1,23,IF($W6=2,20,IF($W6=3,18,IF($W6=4,16,IF($W6=5,14,IF($W6=6,12,IF($W6=7,11,IF($W6=8,10,0))))))))+IF($W6=9,9,IF($W6=10,8,IF($W6=11,6,IF($W6=12,5,IF($W6=13,4,IF($W6=14,3,IF($W6=15,2,0)))))))+IF($W6=16,1,IF($W6=17,0,0))</f>
        <v>20</v>
      </c>
      <c r="Y6" s="2" t="s">
        <v>230</v>
      </c>
      <c r="Z6" s="2" t="s">
        <v>58</v>
      </c>
      <c r="AA6" s="2"/>
    </row>
    <row r="7" spans="1:27" ht="12.75">
      <c r="A7" s="9">
        <v>2</v>
      </c>
      <c r="B7" s="9">
        <v>909</v>
      </c>
      <c r="C7" s="9" t="s">
        <v>227</v>
      </c>
      <c r="D7" s="9" t="s">
        <v>253</v>
      </c>
      <c r="E7" s="9" t="s">
        <v>161</v>
      </c>
      <c r="F7" s="9">
        <f t="shared" si="0"/>
        <v>136</v>
      </c>
      <c r="G7" s="3">
        <v>3</v>
      </c>
      <c r="H7" s="2">
        <f t="shared" si="1"/>
        <v>18</v>
      </c>
      <c r="I7" s="3">
        <v>4</v>
      </c>
      <c r="J7" s="2">
        <f t="shared" si="2"/>
        <v>16</v>
      </c>
      <c r="K7" s="3">
        <v>4</v>
      </c>
      <c r="L7" s="2">
        <f t="shared" si="3"/>
        <v>16</v>
      </c>
      <c r="M7" s="3">
        <v>3</v>
      </c>
      <c r="N7" s="2">
        <f t="shared" si="4"/>
        <v>18</v>
      </c>
      <c r="O7" s="3"/>
      <c r="P7" s="2">
        <f t="shared" si="5"/>
        <v>0</v>
      </c>
      <c r="Q7" s="3">
        <v>3</v>
      </c>
      <c r="R7" s="2">
        <f t="shared" si="6"/>
        <v>18</v>
      </c>
      <c r="S7" s="3">
        <v>2</v>
      </c>
      <c r="T7" s="2">
        <f t="shared" si="7"/>
        <v>20</v>
      </c>
      <c r="U7" s="3">
        <v>3</v>
      </c>
      <c r="V7" s="2">
        <v>18</v>
      </c>
      <c r="W7" s="3">
        <v>6</v>
      </c>
      <c r="X7" s="2">
        <f t="shared" si="8"/>
        <v>12</v>
      </c>
      <c r="Y7" s="2" t="s">
        <v>254</v>
      </c>
      <c r="Z7" s="2" t="s">
        <v>53</v>
      </c>
      <c r="AA7" s="2" t="s">
        <v>255</v>
      </c>
    </row>
    <row r="8" spans="1:27" ht="12.75">
      <c r="A8" s="9">
        <v>3</v>
      </c>
      <c r="B8" s="9">
        <v>48</v>
      </c>
      <c r="C8" s="9" t="s">
        <v>227</v>
      </c>
      <c r="D8" s="9" t="s">
        <v>241</v>
      </c>
      <c r="E8" s="9" t="s">
        <v>242</v>
      </c>
      <c r="F8" s="9">
        <f t="shared" si="0"/>
        <v>129</v>
      </c>
      <c r="G8" s="3">
        <v>4</v>
      </c>
      <c r="H8" s="2">
        <f t="shared" si="1"/>
        <v>16</v>
      </c>
      <c r="I8" s="3">
        <v>6</v>
      </c>
      <c r="J8" s="2">
        <f t="shared" si="2"/>
        <v>12</v>
      </c>
      <c r="K8" s="3">
        <v>3</v>
      </c>
      <c r="L8" s="2">
        <f t="shared" si="3"/>
        <v>18</v>
      </c>
      <c r="M8" s="3">
        <v>2</v>
      </c>
      <c r="N8" s="2">
        <f t="shared" si="4"/>
        <v>20</v>
      </c>
      <c r="O8" s="3"/>
      <c r="P8" s="2">
        <f t="shared" si="5"/>
        <v>0</v>
      </c>
      <c r="Q8" s="3">
        <v>2</v>
      </c>
      <c r="R8" s="2">
        <f t="shared" si="6"/>
        <v>20</v>
      </c>
      <c r="S8" s="3">
        <v>3</v>
      </c>
      <c r="T8" s="2">
        <f t="shared" si="7"/>
        <v>18</v>
      </c>
      <c r="U8" s="3">
        <v>7</v>
      </c>
      <c r="V8" s="2">
        <v>11</v>
      </c>
      <c r="W8" s="3">
        <v>5</v>
      </c>
      <c r="X8" s="2">
        <f t="shared" si="8"/>
        <v>14</v>
      </c>
      <c r="Y8" s="2" t="s">
        <v>200</v>
      </c>
      <c r="Z8" s="2" t="s">
        <v>73</v>
      </c>
      <c r="AA8" s="2" t="s">
        <v>243</v>
      </c>
    </row>
    <row r="9" spans="1:27" ht="12.75">
      <c r="A9" s="2">
        <v>4</v>
      </c>
      <c r="B9" s="2">
        <v>9</v>
      </c>
      <c r="C9" s="2" t="s">
        <v>227</v>
      </c>
      <c r="D9" s="2" t="s">
        <v>247</v>
      </c>
      <c r="E9" s="2" t="s">
        <v>248</v>
      </c>
      <c r="F9" s="2">
        <f t="shared" si="0"/>
        <v>103</v>
      </c>
      <c r="G9" s="3">
        <v>2</v>
      </c>
      <c r="H9" s="2">
        <f t="shared" si="1"/>
        <v>20</v>
      </c>
      <c r="I9" s="3">
        <v>2</v>
      </c>
      <c r="J9" s="2">
        <f t="shared" si="2"/>
        <v>20</v>
      </c>
      <c r="K9" s="3">
        <v>2</v>
      </c>
      <c r="L9" s="2">
        <f t="shared" si="3"/>
        <v>20</v>
      </c>
      <c r="M9" s="3"/>
      <c r="N9" s="2">
        <f t="shared" si="4"/>
        <v>0</v>
      </c>
      <c r="O9" s="3"/>
      <c r="P9" s="2">
        <f t="shared" si="5"/>
        <v>0</v>
      </c>
      <c r="Q9" s="3"/>
      <c r="R9" s="2">
        <f t="shared" si="6"/>
        <v>0</v>
      </c>
      <c r="S9" s="3"/>
      <c r="T9" s="2">
        <f t="shared" si="7"/>
        <v>0</v>
      </c>
      <c r="U9" s="3">
        <v>2</v>
      </c>
      <c r="V9" s="2">
        <v>20</v>
      </c>
      <c r="W9" s="3">
        <v>1</v>
      </c>
      <c r="X9" s="2">
        <f t="shared" si="8"/>
        <v>23</v>
      </c>
      <c r="Y9" s="2" t="s">
        <v>249</v>
      </c>
      <c r="Z9" s="2" t="s">
        <v>53</v>
      </c>
      <c r="AA9" s="2"/>
    </row>
    <row r="10" spans="1:27" ht="12.75">
      <c r="A10" s="2">
        <v>5</v>
      </c>
      <c r="B10" s="2">
        <v>6</v>
      </c>
      <c r="C10" s="2" t="s">
        <v>227</v>
      </c>
      <c r="D10" s="2" t="s">
        <v>260</v>
      </c>
      <c r="E10" s="2" t="s">
        <v>136</v>
      </c>
      <c r="F10" s="2">
        <f t="shared" si="0"/>
        <v>102</v>
      </c>
      <c r="G10" s="3">
        <v>5</v>
      </c>
      <c r="H10" s="2">
        <f t="shared" si="1"/>
        <v>14</v>
      </c>
      <c r="I10" s="3">
        <v>7</v>
      </c>
      <c r="J10" s="2">
        <f t="shared" si="2"/>
        <v>11</v>
      </c>
      <c r="K10" s="3">
        <v>8</v>
      </c>
      <c r="L10" s="2">
        <f t="shared" si="3"/>
        <v>10</v>
      </c>
      <c r="M10" s="3">
        <v>4</v>
      </c>
      <c r="N10" s="2">
        <f t="shared" si="4"/>
        <v>16</v>
      </c>
      <c r="O10" s="3"/>
      <c r="P10" s="2">
        <f t="shared" si="5"/>
        <v>0</v>
      </c>
      <c r="Q10" s="3">
        <v>4</v>
      </c>
      <c r="R10" s="2">
        <f t="shared" si="6"/>
        <v>16</v>
      </c>
      <c r="S10" s="3">
        <v>8</v>
      </c>
      <c r="T10" s="2">
        <f t="shared" si="7"/>
        <v>10</v>
      </c>
      <c r="U10" s="3">
        <v>4</v>
      </c>
      <c r="V10" s="2">
        <v>16</v>
      </c>
      <c r="W10" s="3">
        <v>9</v>
      </c>
      <c r="X10" s="2">
        <f t="shared" si="8"/>
        <v>9</v>
      </c>
      <c r="Y10" s="2" t="s">
        <v>77</v>
      </c>
      <c r="Z10" s="2"/>
      <c r="AA10" s="2" t="s">
        <v>261</v>
      </c>
    </row>
    <row r="11" spans="1:27" ht="12.75">
      <c r="A11" s="2">
        <v>6</v>
      </c>
      <c r="B11" s="2">
        <v>74</v>
      </c>
      <c r="C11" s="2" t="s">
        <v>227</v>
      </c>
      <c r="D11" s="2" t="s">
        <v>250</v>
      </c>
      <c r="E11" s="2" t="s">
        <v>251</v>
      </c>
      <c r="F11" s="2">
        <f t="shared" si="0"/>
        <v>97</v>
      </c>
      <c r="G11" s="3">
        <v>8</v>
      </c>
      <c r="H11" s="2">
        <f t="shared" si="1"/>
        <v>10</v>
      </c>
      <c r="I11" s="3">
        <v>10</v>
      </c>
      <c r="J11" s="2">
        <f t="shared" si="2"/>
        <v>8</v>
      </c>
      <c r="K11" s="3">
        <v>7</v>
      </c>
      <c r="L11" s="2">
        <f t="shared" si="3"/>
        <v>11</v>
      </c>
      <c r="M11" s="3">
        <v>6</v>
      </c>
      <c r="N11" s="2">
        <f t="shared" si="4"/>
        <v>12</v>
      </c>
      <c r="O11" s="3"/>
      <c r="P11" s="2">
        <f t="shared" si="5"/>
        <v>0</v>
      </c>
      <c r="Q11" s="3">
        <v>6</v>
      </c>
      <c r="R11" s="2">
        <f t="shared" si="6"/>
        <v>12</v>
      </c>
      <c r="S11" s="3">
        <v>5</v>
      </c>
      <c r="T11" s="2">
        <f t="shared" si="7"/>
        <v>14</v>
      </c>
      <c r="U11" s="3">
        <v>5</v>
      </c>
      <c r="V11" s="2">
        <v>14</v>
      </c>
      <c r="W11" s="3">
        <v>4</v>
      </c>
      <c r="X11" s="2">
        <f t="shared" si="8"/>
        <v>16</v>
      </c>
      <c r="Y11" s="2" t="s">
        <v>77</v>
      </c>
      <c r="Z11" s="2"/>
      <c r="AA11" s="2" t="s">
        <v>252</v>
      </c>
    </row>
    <row r="12" spans="1:27" ht="12.75">
      <c r="A12" s="2">
        <v>7</v>
      </c>
      <c r="B12" s="2">
        <v>88</v>
      </c>
      <c r="C12" s="2" t="s">
        <v>227</v>
      </c>
      <c r="D12" s="2" t="s">
        <v>257</v>
      </c>
      <c r="E12" s="2" t="s">
        <v>258</v>
      </c>
      <c r="F12" s="2">
        <f t="shared" si="0"/>
        <v>81</v>
      </c>
      <c r="G12" s="3">
        <v>7</v>
      </c>
      <c r="H12" s="2">
        <f t="shared" si="1"/>
        <v>11</v>
      </c>
      <c r="I12" s="3">
        <v>8</v>
      </c>
      <c r="J12" s="2">
        <f t="shared" si="2"/>
        <v>10</v>
      </c>
      <c r="K12" s="3">
        <v>9</v>
      </c>
      <c r="L12" s="2">
        <f t="shared" si="3"/>
        <v>9</v>
      </c>
      <c r="M12" s="3">
        <v>8</v>
      </c>
      <c r="N12" s="2">
        <f t="shared" si="4"/>
        <v>10</v>
      </c>
      <c r="O12" s="3"/>
      <c r="P12" s="2">
        <f t="shared" si="5"/>
        <v>0</v>
      </c>
      <c r="Q12" s="3">
        <v>7</v>
      </c>
      <c r="R12" s="2">
        <f t="shared" si="6"/>
        <v>11</v>
      </c>
      <c r="S12" s="3">
        <v>6</v>
      </c>
      <c r="T12" s="2">
        <f t="shared" si="7"/>
        <v>12</v>
      </c>
      <c r="U12" s="3">
        <v>10</v>
      </c>
      <c r="V12" s="2">
        <v>8</v>
      </c>
      <c r="W12" s="3">
        <v>8</v>
      </c>
      <c r="X12" s="2">
        <f t="shared" si="8"/>
        <v>10</v>
      </c>
      <c r="Y12" s="2" t="s">
        <v>77</v>
      </c>
      <c r="Z12" s="2" t="s">
        <v>213</v>
      </c>
      <c r="AA12" s="2" t="s">
        <v>259</v>
      </c>
    </row>
    <row r="13" spans="1:27" ht="12.75">
      <c r="A13" s="2">
        <v>8</v>
      </c>
      <c r="B13" s="2">
        <v>3</v>
      </c>
      <c r="C13" s="2" t="s">
        <v>227</v>
      </c>
      <c r="D13" s="2" t="s">
        <v>238</v>
      </c>
      <c r="E13" s="2" t="s">
        <v>239</v>
      </c>
      <c r="F13" s="2">
        <f t="shared" si="0"/>
        <v>79</v>
      </c>
      <c r="G13" s="3"/>
      <c r="H13" s="2">
        <f t="shared" si="1"/>
        <v>0</v>
      </c>
      <c r="I13" s="3"/>
      <c r="J13" s="2">
        <f t="shared" si="2"/>
        <v>0</v>
      </c>
      <c r="K13" s="3">
        <v>6</v>
      </c>
      <c r="L13" s="2">
        <f t="shared" si="3"/>
        <v>12</v>
      </c>
      <c r="M13" s="3">
        <v>5</v>
      </c>
      <c r="N13" s="2">
        <f t="shared" si="4"/>
        <v>14</v>
      </c>
      <c r="O13" s="3"/>
      <c r="P13" s="2">
        <f t="shared" si="5"/>
        <v>0</v>
      </c>
      <c r="Q13" s="3">
        <v>5</v>
      </c>
      <c r="R13" s="2">
        <f t="shared" si="6"/>
        <v>14</v>
      </c>
      <c r="S13" s="3">
        <v>4</v>
      </c>
      <c r="T13" s="2">
        <f t="shared" si="7"/>
        <v>16</v>
      </c>
      <c r="U13" s="3">
        <v>6</v>
      </c>
      <c r="V13" s="2">
        <v>12</v>
      </c>
      <c r="W13" s="3">
        <v>7</v>
      </c>
      <c r="X13" s="2">
        <f t="shared" si="8"/>
        <v>11</v>
      </c>
      <c r="Y13" s="2" t="s">
        <v>207</v>
      </c>
      <c r="Z13" s="2"/>
      <c r="AA13" s="2" t="s">
        <v>240</v>
      </c>
    </row>
    <row r="14" spans="1:27" ht="12.75">
      <c r="A14" s="2">
        <v>9</v>
      </c>
      <c r="B14" s="2">
        <v>22</v>
      </c>
      <c r="C14" s="2" t="s">
        <v>227</v>
      </c>
      <c r="D14" s="2" t="s">
        <v>234</v>
      </c>
      <c r="E14" s="2" t="s">
        <v>235</v>
      </c>
      <c r="F14" s="2">
        <f t="shared" si="0"/>
        <v>74</v>
      </c>
      <c r="G14" s="3">
        <v>6</v>
      </c>
      <c r="H14" s="2">
        <f t="shared" si="1"/>
        <v>12</v>
      </c>
      <c r="I14" s="3"/>
      <c r="J14" s="2">
        <f t="shared" si="2"/>
        <v>0</v>
      </c>
      <c r="K14" s="3">
        <v>5</v>
      </c>
      <c r="L14" s="2">
        <f t="shared" si="3"/>
        <v>14</v>
      </c>
      <c r="M14" s="3">
        <v>7</v>
      </c>
      <c r="N14" s="2">
        <f t="shared" si="4"/>
        <v>11</v>
      </c>
      <c r="O14" s="3"/>
      <c r="P14" s="2">
        <f t="shared" si="5"/>
        <v>0</v>
      </c>
      <c r="Q14" s="3">
        <v>8</v>
      </c>
      <c r="R14" s="2">
        <f t="shared" si="6"/>
        <v>10</v>
      </c>
      <c r="S14" s="3">
        <v>7</v>
      </c>
      <c r="T14" s="2">
        <f t="shared" si="7"/>
        <v>11</v>
      </c>
      <c r="U14" s="3">
        <v>8</v>
      </c>
      <c r="V14" s="2">
        <v>10</v>
      </c>
      <c r="W14" s="3">
        <v>11</v>
      </c>
      <c r="X14" s="2">
        <f t="shared" si="8"/>
        <v>6</v>
      </c>
      <c r="Y14" s="2" t="s">
        <v>236</v>
      </c>
      <c r="Z14" s="2" t="s">
        <v>53</v>
      </c>
      <c r="AA14" s="2" t="s">
        <v>237</v>
      </c>
    </row>
    <row r="15" spans="1:27" ht="12.75">
      <c r="A15" s="2">
        <v>10</v>
      </c>
      <c r="B15" s="2">
        <v>121</v>
      </c>
      <c r="C15" s="2" t="s">
        <v>227</v>
      </c>
      <c r="D15" s="2" t="s">
        <v>264</v>
      </c>
      <c r="E15" s="2" t="s">
        <v>161</v>
      </c>
      <c r="F15" s="2">
        <f t="shared" si="0"/>
        <v>27</v>
      </c>
      <c r="G15" s="3"/>
      <c r="H15" s="2">
        <f t="shared" si="1"/>
        <v>0</v>
      </c>
      <c r="I15" s="3"/>
      <c r="J15" s="2">
        <f t="shared" si="2"/>
        <v>0</v>
      </c>
      <c r="K15" s="3"/>
      <c r="L15" s="2">
        <f t="shared" si="3"/>
        <v>0</v>
      </c>
      <c r="M15" s="3"/>
      <c r="N15" s="2">
        <f t="shared" si="4"/>
        <v>0</v>
      </c>
      <c r="O15" s="3"/>
      <c r="P15" s="2">
        <f t="shared" si="5"/>
        <v>0</v>
      </c>
      <c r="Q15" s="3">
        <v>9</v>
      </c>
      <c r="R15" s="2">
        <f t="shared" si="6"/>
        <v>9</v>
      </c>
      <c r="S15" s="3">
        <v>9</v>
      </c>
      <c r="T15" s="2">
        <f t="shared" si="7"/>
        <v>9</v>
      </c>
      <c r="U15" s="3">
        <v>9</v>
      </c>
      <c r="V15" s="2">
        <v>9</v>
      </c>
      <c r="W15" s="3"/>
      <c r="X15" s="2">
        <f t="shared" si="8"/>
        <v>0</v>
      </c>
      <c r="Y15" s="2" t="s">
        <v>265</v>
      </c>
      <c r="Z15" s="2"/>
      <c r="AA15" s="2"/>
    </row>
    <row r="16" spans="1:27" ht="12.75">
      <c r="A16" s="2">
        <v>11</v>
      </c>
      <c r="B16" s="2">
        <v>13</v>
      </c>
      <c r="C16" s="2" t="s">
        <v>227</v>
      </c>
      <c r="D16" s="2" t="s">
        <v>244</v>
      </c>
      <c r="E16" s="2" t="s">
        <v>245</v>
      </c>
      <c r="F16" s="2">
        <f t="shared" si="0"/>
        <v>18</v>
      </c>
      <c r="G16" s="3"/>
      <c r="H16" s="2">
        <f t="shared" si="1"/>
        <v>0</v>
      </c>
      <c r="I16" s="3">
        <v>3</v>
      </c>
      <c r="J16" s="2">
        <f t="shared" si="2"/>
        <v>18</v>
      </c>
      <c r="K16" s="3"/>
      <c r="L16" s="2">
        <f t="shared" si="3"/>
        <v>0</v>
      </c>
      <c r="M16" s="3"/>
      <c r="N16" s="2">
        <f t="shared" si="4"/>
        <v>0</v>
      </c>
      <c r="O16" s="3"/>
      <c r="P16" s="2">
        <f t="shared" si="5"/>
        <v>0</v>
      </c>
      <c r="Q16" s="3"/>
      <c r="R16" s="2">
        <f t="shared" si="6"/>
        <v>0</v>
      </c>
      <c r="S16" s="3"/>
      <c r="T16" s="2">
        <f t="shared" si="7"/>
        <v>0</v>
      </c>
      <c r="U16" s="3"/>
      <c r="V16" s="2">
        <v>0</v>
      </c>
      <c r="W16" s="3"/>
      <c r="X16" s="2">
        <f t="shared" si="8"/>
        <v>0</v>
      </c>
      <c r="Y16" s="2" t="s">
        <v>246</v>
      </c>
      <c r="Z16" s="2"/>
      <c r="AA16" s="2"/>
    </row>
    <row r="17" spans="1:27" ht="12.75">
      <c r="A17" s="2">
        <v>12</v>
      </c>
      <c r="B17" s="2">
        <v>16</v>
      </c>
      <c r="C17" s="12" t="s">
        <v>227</v>
      </c>
      <c r="D17" s="12" t="s">
        <v>329</v>
      </c>
      <c r="E17" s="12" t="s">
        <v>328</v>
      </c>
      <c r="F17" s="2">
        <f t="shared" si="0"/>
        <v>18</v>
      </c>
      <c r="G17" s="3"/>
      <c r="H17" s="2"/>
      <c r="I17" s="3"/>
      <c r="J17" s="2"/>
      <c r="K17" s="3"/>
      <c r="L17" s="2"/>
      <c r="M17" s="3"/>
      <c r="N17" s="2"/>
      <c r="O17" s="3"/>
      <c r="P17" s="2"/>
      <c r="Q17" s="3"/>
      <c r="R17" s="2"/>
      <c r="S17" s="3"/>
      <c r="T17" s="2"/>
      <c r="U17" s="3"/>
      <c r="V17" s="2"/>
      <c r="W17" s="3">
        <v>3</v>
      </c>
      <c r="X17" s="2">
        <f t="shared" si="8"/>
        <v>18</v>
      </c>
      <c r="Y17" s="2"/>
      <c r="Z17" s="2"/>
      <c r="AA17" s="2"/>
    </row>
    <row r="18" spans="1:27" ht="12.75">
      <c r="A18" s="2">
        <v>13</v>
      </c>
      <c r="B18" s="2">
        <v>69</v>
      </c>
      <c r="C18" s="2" t="s">
        <v>227</v>
      </c>
      <c r="D18" s="2" t="s">
        <v>28</v>
      </c>
      <c r="E18" s="2" t="s">
        <v>256</v>
      </c>
      <c r="F18" s="2">
        <f t="shared" si="0"/>
        <v>14</v>
      </c>
      <c r="G18" s="3"/>
      <c r="H18" s="2">
        <f>IF($G18=1,23,IF($G18=2,20,IF($G18=3,18,IF($G18=4,16,IF($G18=5,14,IF($G18=6,12,IF($G18=7,11,IF($G18=8,10,0))))))))+IF($G18=9,9,IF($G18=10,8,IF($G18=11,6,IF($G18=12,5,IF($G18=13,4,IF($G18=14,3,IF($G18=15,2,0)))))))+IF($G18=16,1,IF($G18=17,0,0))</f>
        <v>0</v>
      </c>
      <c r="I18" s="3">
        <v>5</v>
      </c>
      <c r="J18" s="2">
        <f>IF($I18=1,23,IF($I18=2,20,IF($I18=3,18,IF($I18=4,16,IF($I18=5,14,IF($I18=6,12,IF($I18=7,11,IF($I18=8,10,0))))))))+IF($I18=9,9,IF($I18=10,8,IF($I18=11,6,IF($I18=12,5,IF($I18=13,4,IF($I18=14,3,IF($I18=15,2,0)))))))+IF($I18=16,1,IF($I18=17,0,0))</f>
        <v>14</v>
      </c>
      <c r="K18" s="3"/>
      <c r="L18" s="2">
        <f>IF($K18=1,23,IF($K18=2,20,IF($K18=3,18,IF($K18=4,16,IF($K18=5,14,IF($K18=6,12,IF($K18=7,11,IF($K18=8,10,0))))))))+IF($K18=9,9,IF($K18=10,8,IF($K18=11,6,IF($K18=12,5,IF($K18=13,4,IF($K18=14,3,IF($K18=15,2,0)))))))+IF($K18=16,1,IF($K18=17,0,0))</f>
        <v>0</v>
      </c>
      <c r="M18" s="3"/>
      <c r="N18" s="2">
        <f>IF($M18=1,23,IF($M18=2,20,IF($M18=3,18,IF($M18=4,16,IF($M18=5,14,IF($M18=6,12,IF($M18=7,11,IF($M18=8,10,0))))))))+IF($M18=9,9,IF($M18=10,8,IF($M18=11,6,IF($M18=12,5,IF($M18=13,4,IF($M18=14,3,IF($M18=15,2,0)))))))+IF($M18=16,1,IF($M18=17,0,0))</f>
        <v>0</v>
      </c>
      <c r="O18" s="3"/>
      <c r="P18" s="2">
        <f>IF($O18=1,23,IF($O18=2,20,IF($O18=3,18,IF($O18=4,16,IF($O18=5,14,IF($O18=6,12,IF($O18=7,11,IF($O18=8,10,0))))))))+IF($O18=9,9,IF($O18=10,8,IF($O18=11,6,IF($O18=12,5,IF($O18=13,4,IF($O18=14,3,IF($O18=15,2,0)))))))+IF($O18=16,1,IF($O18=17,0,0))</f>
        <v>0</v>
      </c>
      <c r="Q18" s="3"/>
      <c r="R18" s="2">
        <f>IF($Q18=1,23,IF($Q18=2,20,IF($Q18=3,18,IF($Q18=4,16,IF($Q18=5,14,IF($Q18=6,12,IF($Q18=7,11,IF($Q18=8,10,0))))))))+IF($Q18=9,9,IF($Q18=10,8,IF($Q18=11,6,IF($Q18=12,5,IF($Q18=13,4,IF($Q18=14,3,IF($Q18=15,2,0)))))))+IF($Q18=16,1,IF($Q18=17,0,0))</f>
        <v>0</v>
      </c>
      <c r="S18" s="3"/>
      <c r="T18" s="2">
        <f>IF($S18=1,23,IF($S18=2,20,IF($S18=3,18,IF($S18=4,16,IF($S18=5,14,IF($S18=6,12,IF($S18=7,11,IF($S18=8,10,0))))))))+IF($S18=9,9,IF($S18=10,8,IF($S18=11,6,IF($S18=12,5,IF($S18=13,4,IF($S18=14,3,IF($S18=15,2,0)))))))+IF($S18=16,1,IF($S18=17,0,0))</f>
        <v>0</v>
      </c>
      <c r="U18" s="3"/>
      <c r="V18" s="2">
        <v>0</v>
      </c>
      <c r="W18" s="3"/>
      <c r="X18" s="2">
        <f t="shared" si="8"/>
        <v>0</v>
      </c>
      <c r="Y18" s="2" t="s">
        <v>153</v>
      </c>
      <c r="Z18" s="2" t="s">
        <v>58</v>
      </c>
      <c r="AA18" s="2"/>
    </row>
    <row r="19" spans="1:27" ht="12.75">
      <c r="A19" s="2">
        <v>14</v>
      </c>
      <c r="B19" s="2">
        <v>10</v>
      </c>
      <c r="C19" s="2" t="s">
        <v>227</v>
      </c>
      <c r="D19" s="2" t="s">
        <v>231</v>
      </c>
      <c r="E19" s="2" t="s">
        <v>232</v>
      </c>
      <c r="F19" s="2">
        <f t="shared" si="0"/>
        <v>12</v>
      </c>
      <c r="G19" s="3"/>
      <c r="H19" s="2">
        <f>IF($G19=1,23,IF($G19=2,20,IF($G19=3,18,IF($G19=4,16,IF($G19=5,14,IF($G19=6,12,IF($G19=7,11,IF($G19=8,10,0))))))))+IF($G19=9,9,IF($G19=10,8,IF($G19=11,6,IF($G19=12,5,IF($G19=13,4,IF($G19=14,3,IF($G19=15,2,0)))))))+IF($G19=16,1,IF($G19=17,0,0))</f>
        <v>0</v>
      </c>
      <c r="I19" s="3"/>
      <c r="J19" s="2">
        <f>IF($I19=1,23,IF($I19=2,20,IF($I19=3,18,IF($I19=4,16,IF($I19=5,14,IF($I19=6,12,IF($I19=7,11,IF($I19=8,10,0))))))))+IF($I19=9,9,IF($I19=10,8,IF($I19=11,6,IF($I19=12,5,IF($I19=13,4,IF($I19=14,3,IF($I19=15,2,0)))))))+IF($I19=16,1,IF($I19=17,0,0))</f>
        <v>0</v>
      </c>
      <c r="K19" s="3"/>
      <c r="L19" s="2">
        <f>IF($K19=1,23,IF($K19=2,20,IF($K19=3,18,IF($K19=4,16,IF($K19=5,14,IF($K19=6,12,IF($K19=7,11,IF($K19=8,10,0))))))))+IF($K19=9,9,IF($K19=10,8,IF($K19=11,6,IF($K19=12,5,IF($K19=13,4,IF($K19=14,3,IF($K19=15,2,0)))))))+IF($K19=16,1,IF($K19=17,0,0))</f>
        <v>0</v>
      </c>
      <c r="M19" s="3"/>
      <c r="N19" s="2">
        <f>IF($M19=1,23,IF($M19=2,20,IF($M19=3,18,IF($M19=4,16,IF($M19=5,14,IF($M19=6,12,IF($M19=7,11,IF($M19=8,10,0))))))))+IF($M19=9,9,IF($M19=10,8,IF($M19=11,6,IF($M19=12,5,IF($M19=13,4,IF($M19=14,3,IF($M19=15,2,0)))))))+IF($M19=16,1,IF($M19=17,0,0))</f>
        <v>0</v>
      </c>
      <c r="O19" s="3"/>
      <c r="P19" s="2">
        <f>IF($O19=1,23,IF($O19=2,20,IF($O19=3,18,IF($O19=4,16,IF($O19=5,14,IF($O19=6,12,IF($O19=7,11,IF($O19=8,10,0))))))))+IF($O19=9,9,IF($O19=10,8,IF($O19=11,6,IF($O19=12,5,IF($O19=13,4,IF($O19=14,3,IF($O19=15,2,0)))))))+IF($O19=16,1,IF($O19=17,0,0))</f>
        <v>0</v>
      </c>
      <c r="Q19" s="3"/>
      <c r="R19" s="2">
        <f>IF($Q19=1,23,IF($Q19=2,20,IF($Q19=3,18,IF($Q19=4,16,IF($Q19=5,14,IF($Q19=6,12,IF($Q19=7,11,IF($Q19=8,10,0))))))))+IF($Q19=9,9,IF($Q19=10,8,IF($Q19=11,6,IF($Q19=12,5,IF($Q19=13,4,IF($Q19=14,3,IF($Q19=15,2,0)))))))+IF($Q19=16,1,IF($Q19=17,0,0))</f>
        <v>0</v>
      </c>
      <c r="S19" s="3"/>
      <c r="T19" s="2">
        <f>IF($S19=1,23,IF($S19=2,20,IF($S19=3,18,IF($S19=4,16,IF($S19=5,14,IF($S19=6,12,IF($S19=7,11,IF($S19=8,10,0))))))))+IF($S19=9,9,IF($S19=10,8,IF($S19=11,6,IF($S19=12,5,IF($S19=13,4,IF($S19=14,3,IF($S19=15,2,0)))))))+IF($S19=16,1,IF($S19=17,0,0))</f>
        <v>0</v>
      </c>
      <c r="U19" s="3">
        <v>11</v>
      </c>
      <c r="V19" s="2">
        <v>6</v>
      </c>
      <c r="W19" s="3">
        <v>11</v>
      </c>
      <c r="X19" s="2">
        <f t="shared" si="8"/>
        <v>6</v>
      </c>
      <c r="Y19" s="2" t="s">
        <v>233</v>
      </c>
      <c r="Z19" s="2" t="s">
        <v>58</v>
      </c>
      <c r="AA19" s="2"/>
    </row>
    <row r="20" spans="1:27" ht="12.75">
      <c r="A20" s="2">
        <v>15</v>
      </c>
      <c r="B20" s="2">
        <v>14</v>
      </c>
      <c r="C20" s="2" t="s">
        <v>227</v>
      </c>
      <c r="D20" s="2" t="s">
        <v>241</v>
      </c>
      <c r="E20" s="2" t="s">
        <v>262</v>
      </c>
      <c r="F20" s="2">
        <f t="shared" si="0"/>
        <v>9</v>
      </c>
      <c r="G20" s="3"/>
      <c r="H20" s="2">
        <f>IF($G20=1,23,IF($G20=2,20,IF($G20=3,18,IF($G20=4,16,IF($G20=5,14,IF($G20=6,12,IF($G20=7,11,IF($G20=8,10,0))))))))+IF($G20=9,9,IF($G20=10,8,IF($G20=11,6,IF($G20=12,5,IF($G20=13,4,IF($G20=14,3,IF($G20=15,2,0)))))))+IF($G20=16,1,IF($G20=17,0,0))</f>
        <v>0</v>
      </c>
      <c r="I20" s="3">
        <v>9</v>
      </c>
      <c r="J20" s="2">
        <f>IF($I20=1,23,IF($I20=2,20,IF($I20=3,18,IF($I20=4,16,IF($I20=5,14,IF($I20=6,12,IF($I20=7,11,IF($I20=8,10,0))))))))+IF($I20=9,9,IF($I20=10,8,IF($I20=11,6,IF($I20=12,5,IF($I20=13,4,IF($I20=14,3,IF($I20=15,2,0)))))))+IF($I20=16,1,IF($I20=17,0,0))</f>
        <v>9</v>
      </c>
      <c r="K20" s="3"/>
      <c r="L20" s="2">
        <f>IF($K20=1,23,IF($K20=2,20,IF($K20=3,18,IF($K20=4,16,IF($K20=5,14,IF($K20=6,12,IF($K20=7,11,IF($K20=8,10,0))))))))+IF($K20=9,9,IF($K20=10,8,IF($K20=11,6,IF($K20=12,5,IF($K20=13,4,IF($K20=14,3,IF($K20=15,2,0)))))))+IF($K20=16,1,IF($K20=17,0,0))</f>
        <v>0</v>
      </c>
      <c r="M20" s="3"/>
      <c r="N20" s="2">
        <f>IF($M20=1,23,IF($M20=2,20,IF($M20=3,18,IF($M20=4,16,IF($M20=5,14,IF($M20=6,12,IF($M20=7,11,IF($M20=8,10,0))))))))+IF($M20=9,9,IF($M20=10,8,IF($M20=11,6,IF($M20=12,5,IF($M20=13,4,IF($M20=14,3,IF($M20=15,2,0)))))))+IF($M20=16,1,IF($M20=17,0,0))</f>
        <v>0</v>
      </c>
      <c r="O20" s="3"/>
      <c r="P20" s="2">
        <f>IF($O20=1,23,IF($O20=2,20,IF($O20=3,18,IF($O20=4,16,IF($O20=5,14,IF($O20=6,12,IF($O20=7,11,IF($O20=8,10,0))))))))+IF($O20=9,9,IF($O20=10,8,IF($O20=11,6,IF($O20=12,5,IF($O20=13,4,IF($O20=14,3,IF($O20=15,2,0)))))))+IF($O20=16,1,IF($O20=17,0,0))</f>
        <v>0</v>
      </c>
      <c r="Q20" s="3"/>
      <c r="R20" s="2">
        <f>IF($Q20=1,23,IF($Q20=2,20,IF($Q20=3,18,IF($Q20=4,16,IF($Q20=5,14,IF($Q20=6,12,IF($Q20=7,11,IF($Q20=8,10,0))))))))+IF($Q20=9,9,IF($Q20=10,8,IF($Q20=11,6,IF($Q20=12,5,IF($Q20=13,4,IF($Q20=14,3,IF($Q20=15,2,0)))))))+IF($Q20=16,1,IF($Q20=17,0,0))</f>
        <v>0</v>
      </c>
      <c r="S20" s="3"/>
      <c r="T20" s="2">
        <f>IF($S20=1,23,IF($S20=2,20,IF($S20=3,18,IF($S20=4,16,IF($S20=5,14,IF($S20=6,12,IF($S20=7,11,IF($S20=8,10,0))))))))+IF($S20=9,9,IF($S20=10,8,IF($S20=11,6,IF($S20=12,5,IF($S20=13,4,IF($S20=14,3,IF($S20=15,2,0)))))))+IF($S20=16,1,IF($S20=17,0,0))</f>
        <v>0</v>
      </c>
      <c r="U20" s="3"/>
      <c r="V20" s="2">
        <v>0</v>
      </c>
      <c r="W20" s="3"/>
      <c r="X20" s="2">
        <f t="shared" si="8"/>
        <v>0</v>
      </c>
      <c r="Y20" s="2"/>
      <c r="Z20" s="2" t="s">
        <v>263</v>
      </c>
      <c r="AA20" s="2"/>
    </row>
    <row r="21" spans="1:27" ht="12.75">
      <c r="A21" s="2">
        <v>16</v>
      </c>
      <c r="B21" s="2">
        <v>10</v>
      </c>
      <c r="C21" s="12" t="s">
        <v>227</v>
      </c>
      <c r="D21" s="12" t="s">
        <v>326</v>
      </c>
      <c r="E21" s="12" t="s">
        <v>327</v>
      </c>
      <c r="F21" s="2">
        <f t="shared" si="0"/>
        <v>8</v>
      </c>
      <c r="G21" s="3"/>
      <c r="H21" s="2"/>
      <c r="I21" s="3"/>
      <c r="J21" s="2"/>
      <c r="K21" s="3"/>
      <c r="L21" s="2"/>
      <c r="M21" s="3"/>
      <c r="N21" s="2"/>
      <c r="O21" s="3"/>
      <c r="P21" s="2"/>
      <c r="Q21" s="3"/>
      <c r="R21" s="2"/>
      <c r="S21" s="3"/>
      <c r="T21" s="2"/>
      <c r="U21" s="3"/>
      <c r="V21" s="2"/>
      <c r="W21" s="3">
        <v>10</v>
      </c>
      <c r="X21" s="2">
        <f t="shared" si="8"/>
        <v>8</v>
      </c>
      <c r="Y21" s="2"/>
      <c r="Z21" s="2"/>
      <c r="AA21" s="2"/>
    </row>
  </sheetData>
  <sheetProtection/>
  <mergeCells count="10">
    <mergeCell ref="B2:M2"/>
    <mergeCell ref="G4:H4"/>
    <mergeCell ref="I4:J4"/>
    <mergeCell ref="K4:L4"/>
    <mergeCell ref="M4:N4"/>
    <mergeCell ref="W4:X4"/>
    <mergeCell ref="O4:P4"/>
    <mergeCell ref="Q4:R4"/>
    <mergeCell ref="S4:T4"/>
    <mergeCell ref="U4:V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28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12.421875" style="0" customWidth="1"/>
    <col min="2" max="2" width="8.57421875" style="0" customWidth="1"/>
    <col min="3" max="3" width="16.8515625" style="0" customWidth="1"/>
    <col min="4" max="5" width="18.28125" style="0" customWidth="1"/>
    <col min="6" max="6" width="15.57421875" style="0" customWidth="1"/>
    <col min="25" max="25" width="22.28125" style="0" customWidth="1"/>
    <col min="27" max="27" width="54.140625" style="0" customWidth="1"/>
  </cols>
  <sheetData>
    <row r="2" spans="2:13" ht="15.75">
      <c r="B2" s="23" t="s">
        <v>222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4" spans="1:27" ht="15.7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2" t="str">
        <f>"May 30"</f>
        <v>May 30</v>
      </c>
      <c r="H4" s="22"/>
      <c r="I4" s="22" t="str">
        <f>"June 6"</f>
        <v>June 6</v>
      </c>
      <c r="J4" s="22"/>
      <c r="K4" s="22" t="str">
        <f>"June 13"</f>
        <v>June 13</v>
      </c>
      <c r="L4" s="22"/>
      <c r="M4" s="22" t="str">
        <f>"June 20"</f>
        <v>June 20</v>
      </c>
      <c r="N4" s="22"/>
      <c r="O4" s="22" t="str">
        <f>"June 27"</f>
        <v>June 27</v>
      </c>
      <c r="P4" s="22"/>
      <c r="Q4" s="22" t="str">
        <f>"July 4"</f>
        <v>July 4</v>
      </c>
      <c r="R4" s="22"/>
      <c r="S4" s="22" t="str">
        <f>"July 11"</f>
        <v>July 11</v>
      </c>
      <c r="T4" s="22"/>
      <c r="U4" s="22" t="str">
        <f>"July 25"</f>
        <v>July 25</v>
      </c>
      <c r="V4" s="22"/>
      <c r="W4" s="22" t="str">
        <f>"Sept 26"</f>
        <v>Sept 26</v>
      </c>
      <c r="X4" s="22"/>
      <c r="Y4" s="1" t="s">
        <v>8</v>
      </c>
      <c r="Z4" s="1" t="s">
        <v>9</v>
      </c>
      <c r="AA4" s="1" t="s">
        <v>10</v>
      </c>
    </row>
    <row r="5" spans="7:24" ht="12.75">
      <c r="G5" s="2" t="s">
        <v>6</v>
      </c>
      <c r="H5" s="2" t="s">
        <v>7</v>
      </c>
      <c r="I5" s="2" t="s">
        <v>6</v>
      </c>
      <c r="J5" s="2" t="s">
        <v>7</v>
      </c>
      <c r="K5" s="2" t="s">
        <v>6</v>
      </c>
      <c r="L5" s="2" t="s">
        <v>7</v>
      </c>
      <c r="M5" s="2" t="s">
        <v>6</v>
      </c>
      <c r="N5" s="2" t="s">
        <v>7</v>
      </c>
      <c r="O5" s="2" t="s">
        <v>6</v>
      </c>
      <c r="P5" s="2" t="s">
        <v>7</v>
      </c>
      <c r="Q5" s="2" t="s">
        <v>6</v>
      </c>
      <c r="R5" s="2" t="s">
        <v>7</v>
      </c>
      <c r="S5" s="2" t="s">
        <v>6</v>
      </c>
      <c r="T5" s="2" t="s">
        <v>7</v>
      </c>
      <c r="U5" s="2" t="s">
        <v>6</v>
      </c>
      <c r="V5" s="2" t="s">
        <v>7</v>
      </c>
      <c r="W5" s="2" t="s">
        <v>6</v>
      </c>
      <c r="X5" s="2" t="s">
        <v>7</v>
      </c>
    </row>
    <row r="6" spans="1:27" ht="12.75">
      <c r="A6" s="9">
        <v>1</v>
      </c>
      <c r="B6" s="9">
        <v>91</v>
      </c>
      <c r="C6" s="9" t="s">
        <v>223</v>
      </c>
      <c r="D6" s="9" t="s">
        <v>135</v>
      </c>
      <c r="E6" s="9" t="s">
        <v>187</v>
      </c>
      <c r="F6" s="9">
        <f aca="true" t="shared" si="0" ref="F6:F28">H6+J6+L6+N6+P6+R6+T6+V6+X6</f>
        <v>161</v>
      </c>
      <c r="G6" s="3">
        <v>1</v>
      </c>
      <c r="H6" s="2">
        <f aca="true" t="shared" si="1" ref="H6:H19">IF($G6=1,23,IF($G6=2,20,IF($G6=3,18,IF($G6=4,16,IF($G6=5,14,IF($G6=6,12,IF($G6=7,11,IF($G6=8,10,0))))))))+IF($G6=9,9,IF($G6=10,8,IF($G6=11,6,IF($G6=12,5,IF($G6=13,4,IF($G6=14,3,IF($G6=15,2,0)))))))+IF($G6=16,1,IF($G6=17,0,0))</f>
        <v>23</v>
      </c>
      <c r="I6" s="3">
        <v>1</v>
      </c>
      <c r="J6" s="2">
        <f aca="true" t="shared" si="2" ref="J6:J19">IF($I6=1,23,IF($I6=2,20,IF($I6=3,18,IF($I6=4,16,IF($I6=5,14,IF($I6=6,12,IF($I6=7,11,IF($I6=8,10,0))))))))+IF($I6=9,9,IF($I6=10,8,IF($I6=11,6,IF($I6=12,5,IF($I6=13,4,IF($I6=14,3,IF($I6=15,2,0)))))))+IF($I6=16,1,IF($I6=17,0,0))</f>
        <v>23</v>
      </c>
      <c r="K6" s="3">
        <v>1</v>
      </c>
      <c r="L6" s="2">
        <f aca="true" t="shared" si="3" ref="L6:L19">IF($K6=1,23,IF($K6=2,20,IF($K6=3,18,IF($K6=4,16,IF($K6=5,14,IF($K6=6,12,IF($K6=7,11,IF($K6=8,10,0))))))))+IF($K6=9,9,IF($K6=10,8,IF($K6=11,6,IF($K6=12,5,IF($K6=13,4,IF($K6=14,3,IF($K6=15,2,0)))))))+IF($K6=16,1,IF($K6=17,0,0))</f>
        <v>23</v>
      </c>
      <c r="M6" s="3">
        <v>1</v>
      </c>
      <c r="N6" s="2">
        <f aca="true" t="shared" si="4" ref="N6:N19">IF($M6=1,23,IF($M6=2,20,IF($M6=3,18,IF($M6=4,16,IF($M6=5,14,IF($M6=6,12,IF($M6=7,11,IF($M6=8,10,0))))))))+IF($M6=9,9,IF($M6=10,8,IF($M6=11,6,IF($M6=12,5,IF($M6=13,4,IF($M6=14,3,IF($M6=15,2,0)))))))+IF($M6=16,1,IF($M6=17,0,0))</f>
        <v>23</v>
      </c>
      <c r="O6" s="3"/>
      <c r="P6" s="2">
        <f aca="true" t="shared" si="5" ref="P6:P19">IF($O6=1,23,IF($O6=2,20,IF($O6=3,18,IF($O6=4,16,IF($O6=5,14,IF($O6=6,12,IF($O6=7,11,IF($O6=8,10,0))))))))+IF($O6=9,9,IF($O6=10,8,IF($O6=11,6,IF($O6=12,5,IF($O6=13,4,IF($O6=14,3,IF($O6=15,2,0)))))))+IF($O6=16,1,IF($O6=17,0,0))</f>
        <v>0</v>
      </c>
      <c r="Q6" s="3">
        <v>1</v>
      </c>
      <c r="R6" s="2">
        <f aca="true" t="shared" si="6" ref="R6:R19">IF($Q6=1,23,IF($Q6=2,20,IF($Q6=3,18,IF($Q6=4,16,IF($Q6=5,14,IF($Q6=6,12,IF($Q6=7,11,IF($Q6=8,10,0))))))))+IF($Q6=9,9,IF($Q6=10,8,IF($Q6=11,6,IF($Q6=12,5,IF($Q6=13,4,IF($Q6=14,3,IF($Q6=15,2,0)))))))+IF($Q6=16,1,IF($Q6=17,0,0))</f>
        <v>23</v>
      </c>
      <c r="S6" s="3">
        <v>1</v>
      </c>
      <c r="T6" s="2">
        <f aca="true" t="shared" si="7" ref="T6:T19">IF($S6=1,23,IF($S6=2,20,IF($S6=3,18,IF($S6=4,16,IF($S6=5,14,IF($S6=6,12,IF($S6=7,11,IF($S6=8,10,0))))))))+IF($S6=9,9,IF($S6=10,8,IF($S6=11,6,IF($S6=12,5,IF($S6=13,4,IF($S6=14,3,IF($S6=15,2,0)))))))+IF($S6=16,1,IF($S6=17,0,0))</f>
        <v>23</v>
      </c>
      <c r="U6" s="3">
        <v>1</v>
      </c>
      <c r="V6" s="2">
        <v>23</v>
      </c>
      <c r="W6" s="3"/>
      <c r="X6" s="2">
        <f aca="true" t="shared" si="8" ref="X6:X28">IF($W6=1,23,IF($W6=2,20,IF($W6=3,18,IF($W6=4,16,IF($W6=5,14,IF($W6=6,12,IF($W6=7,11,IF($W6=8,10,0))))))))+IF($W6=9,9,IF($W6=10,8,IF($W6=11,6,IF($W6=12,5,IF($W6=13,4,IF($W6=14,3,IF($W6=15,2,0)))))))+IF($W6=16,1,IF($W6=17,0,0))</f>
        <v>0</v>
      </c>
      <c r="Y6" s="2" t="s">
        <v>188</v>
      </c>
      <c r="Z6" s="2"/>
      <c r="AA6" s="2" t="s">
        <v>189</v>
      </c>
    </row>
    <row r="7" spans="1:27" ht="12.75">
      <c r="A7" s="9">
        <v>2</v>
      </c>
      <c r="B7" s="9">
        <v>290</v>
      </c>
      <c r="C7" s="9" t="s">
        <v>223</v>
      </c>
      <c r="D7" s="9" t="s">
        <v>190</v>
      </c>
      <c r="E7" s="9" t="s">
        <v>191</v>
      </c>
      <c r="F7" s="9">
        <f t="shared" si="0"/>
        <v>146</v>
      </c>
      <c r="G7" s="3">
        <v>4</v>
      </c>
      <c r="H7" s="2">
        <f t="shared" si="1"/>
        <v>16</v>
      </c>
      <c r="I7" s="3">
        <v>2</v>
      </c>
      <c r="J7" s="2">
        <f t="shared" si="2"/>
        <v>20</v>
      </c>
      <c r="K7" s="3">
        <v>4</v>
      </c>
      <c r="L7" s="2">
        <f t="shared" si="3"/>
        <v>16</v>
      </c>
      <c r="M7" s="3">
        <v>3</v>
      </c>
      <c r="N7" s="2">
        <f t="shared" si="4"/>
        <v>18</v>
      </c>
      <c r="O7" s="3"/>
      <c r="P7" s="2">
        <f t="shared" si="5"/>
        <v>0</v>
      </c>
      <c r="Q7" s="3">
        <v>2</v>
      </c>
      <c r="R7" s="2">
        <f t="shared" si="6"/>
        <v>20</v>
      </c>
      <c r="S7" s="3">
        <v>3</v>
      </c>
      <c r="T7" s="2">
        <f t="shared" si="7"/>
        <v>18</v>
      </c>
      <c r="U7" s="3">
        <v>3</v>
      </c>
      <c r="V7" s="2">
        <v>18</v>
      </c>
      <c r="W7" s="3">
        <v>2</v>
      </c>
      <c r="X7" s="2">
        <f t="shared" si="8"/>
        <v>20</v>
      </c>
      <c r="Y7" s="2" t="s">
        <v>192</v>
      </c>
      <c r="Z7" s="2" t="s">
        <v>58</v>
      </c>
      <c r="AA7" s="2" t="s">
        <v>193</v>
      </c>
    </row>
    <row r="8" spans="1:27" ht="12.75">
      <c r="A8" s="9">
        <v>3</v>
      </c>
      <c r="B8" s="9">
        <v>81</v>
      </c>
      <c r="C8" s="9" t="s">
        <v>223</v>
      </c>
      <c r="D8" s="9" t="s">
        <v>205</v>
      </c>
      <c r="E8" s="9" t="s">
        <v>206</v>
      </c>
      <c r="F8" s="9">
        <f t="shared" si="0"/>
        <v>130</v>
      </c>
      <c r="G8" s="3">
        <v>2</v>
      </c>
      <c r="H8" s="2">
        <f t="shared" si="1"/>
        <v>20</v>
      </c>
      <c r="I8" s="3">
        <v>4</v>
      </c>
      <c r="J8" s="2">
        <f t="shared" si="2"/>
        <v>16</v>
      </c>
      <c r="K8" s="3">
        <v>2</v>
      </c>
      <c r="L8" s="2">
        <f t="shared" si="3"/>
        <v>20</v>
      </c>
      <c r="M8" s="3">
        <v>8</v>
      </c>
      <c r="N8" s="2">
        <f t="shared" si="4"/>
        <v>10</v>
      </c>
      <c r="O8" s="3"/>
      <c r="P8" s="2">
        <f t="shared" si="5"/>
        <v>0</v>
      </c>
      <c r="Q8" s="3">
        <v>3</v>
      </c>
      <c r="R8" s="2">
        <f t="shared" si="6"/>
        <v>18</v>
      </c>
      <c r="S8" s="3">
        <v>4</v>
      </c>
      <c r="T8" s="2">
        <f t="shared" si="7"/>
        <v>16</v>
      </c>
      <c r="U8" s="3">
        <v>4</v>
      </c>
      <c r="V8" s="2">
        <v>16</v>
      </c>
      <c r="W8" s="3">
        <v>5</v>
      </c>
      <c r="X8" s="2">
        <f t="shared" si="8"/>
        <v>14</v>
      </c>
      <c r="Y8" s="2" t="s">
        <v>207</v>
      </c>
      <c r="Z8" s="2" t="s">
        <v>58</v>
      </c>
      <c r="AA8" s="2" t="s">
        <v>208</v>
      </c>
    </row>
    <row r="9" spans="1:27" ht="12.75">
      <c r="A9" s="2">
        <v>4</v>
      </c>
      <c r="B9" s="2">
        <v>389</v>
      </c>
      <c r="C9" s="2" t="s">
        <v>223</v>
      </c>
      <c r="D9" s="2" t="s">
        <v>50</v>
      </c>
      <c r="E9" s="2" t="s">
        <v>51</v>
      </c>
      <c r="F9" s="2">
        <f t="shared" si="0"/>
        <v>124</v>
      </c>
      <c r="G9" s="3">
        <v>3</v>
      </c>
      <c r="H9" s="2">
        <f t="shared" si="1"/>
        <v>18</v>
      </c>
      <c r="I9" s="3"/>
      <c r="J9" s="2">
        <f t="shared" si="2"/>
        <v>0</v>
      </c>
      <c r="K9" s="3">
        <v>3</v>
      </c>
      <c r="L9" s="2">
        <f t="shared" si="3"/>
        <v>18</v>
      </c>
      <c r="M9" s="3">
        <v>2</v>
      </c>
      <c r="N9" s="2">
        <f t="shared" si="4"/>
        <v>20</v>
      </c>
      <c r="O9" s="3"/>
      <c r="P9" s="2">
        <f t="shared" si="5"/>
        <v>0</v>
      </c>
      <c r="Q9" s="3">
        <v>8</v>
      </c>
      <c r="R9" s="2">
        <f t="shared" si="6"/>
        <v>10</v>
      </c>
      <c r="S9" s="3">
        <v>2</v>
      </c>
      <c r="T9" s="2">
        <f t="shared" si="7"/>
        <v>20</v>
      </c>
      <c r="U9" s="3">
        <v>2</v>
      </c>
      <c r="V9" s="2">
        <v>20</v>
      </c>
      <c r="W9" s="3">
        <v>3</v>
      </c>
      <c r="X9" s="2">
        <f t="shared" si="8"/>
        <v>18</v>
      </c>
      <c r="Y9" s="2" t="s">
        <v>52</v>
      </c>
      <c r="Z9" s="2" t="s">
        <v>53</v>
      </c>
      <c r="AA9" s="2" t="s">
        <v>54</v>
      </c>
    </row>
    <row r="10" spans="1:27" ht="12.75">
      <c r="A10" s="2">
        <v>5</v>
      </c>
      <c r="B10" s="2">
        <v>7</v>
      </c>
      <c r="C10" s="2" t="s">
        <v>223</v>
      </c>
      <c r="D10" s="2" t="s">
        <v>100</v>
      </c>
      <c r="E10" s="2" t="s">
        <v>214</v>
      </c>
      <c r="F10" s="2">
        <f t="shared" si="0"/>
        <v>86</v>
      </c>
      <c r="G10" s="3">
        <v>8</v>
      </c>
      <c r="H10" s="2">
        <f t="shared" si="1"/>
        <v>10</v>
      </c>
      <c r="I10" s="3">
        <v>8</v>
      </c>
      <c r="J10" s="2">
        <f t="shared" si="2"/>
        <v>10</v>
      </c>
      <c r="K10" s="3">
        <v>6</v>
      </c>
      <c r="L10" s="2">
        <f t="shared" si="3"/>
        <v>12</v>
      </c>
      <c r="M10" s="3">
        <v>5</v>
      </c>
      <c r="N10" s="2">
        <f t="shared" si="4"/>
        <v>14</v>
      </c>
      <c r="O10" s="3"/>
      <c r="P10" s="2">
        <f t="shared" si="5"/>
        <v>0</v>
      </c>
      <c r="Q10" s="3">
        <v>4</v>
      </c>
      <c r="R10" s="2">
        <f t="shared" si="6"/>
        <v>16</v>
      </c>
      <c r="S10" s="3">
        <v>5</v>
      </c>
      <c r="T10" s="2">
        <f t="shared" si="7"/>
        <v>14</v>
      </c>
      <c r="U10" s="3" t="s">
        <v>47</v>
      </c>
      <c r="V10" s="2">
        <v>0</v>
      </c>
      <c r="W10" s="3">
        <v>8</v>
      </c>
      <c r="X10" s="2">
        <f t="shared" si="8"/>
        <v>10</v>
      </c>
      <c r="Y10" s="2" t="s">
        <v>77</v>
      </c>
      <c r="Z10" s="2" t="s">
        <v>62</v>
      </c>
      <c r="AA10" s="2"/>
    </row>
    <row r="11" spans="1:27" ht="12.75">
      <c r="A11" s="2">
        <v>6</v>
      </c>
      <c r="B11" s="2">
        <v>51</v>
      </c>
      <c r="C11" s="2" t="s">
        <v>223</v>
      </c>
      <c r="D11" s="2" t="s">
        <v>84</v>
      </c>
      <c r="E11" s="2" t="s">
        <v>85</v>
      </c>
      <c r="F11" s="2">
        <f t="shared" si="0"/>
        <v>64</v>
      </c>
      <c r="G11" s="3">
        <v>6</v>
      </c>
      <c r="H11" s="2">
        <f t="shared" si="1"/>
        <v>12</v>
      </c>
      <c r="I11" s="3">
        <v>10</v>
      </c>
      <c r="J11" s="2">
        <f t="shared" si="2"/>
        <v>8</v>
      </c>
      <c r="K11" s="3">
        <v>5</v>
      </c>
      <c r="L11" s="2">
        <f t="shared" si="3"/>
        <v>14</v>
      </c>
      <c r="M11" s="3">
        <v>4</v>
      </c>
      <c r="N11" s="2">
        <f t="shared" si="4"/>
        <v>16</v>
      </c>
      <c r="O11" s="3"/>
      <c r="P11" s="2">
        <f t="shared" si="5"/>
        <v>0</v>
      </c>
      <c r="Q11" s="3">
        <v>5</v>
      </c>
      <c r="R11" s="2">
        <f t="shared" si="6"/>
        <v>14</v>
      </c>
      <c r="S11" s="3"/>
      <c r="T11" s="2">
        <f t="shared" si="7"/>
        <v>0</v>
      </c>
      <c r="U11" s="3"/>
      <c r="V11" s="2">
        <v>0</v>
      </c>
      <c r="W11" s="3"/>
      <c r="X11" s="2">
        <f t="shared" si="8"/>
        <v>0</v>
      </c>
      <c r="Y11" s="2" t="s">
        <v>86</v>
      </c>
      <c r="Z11" s="2"/>
      <c r="AA11" s="2"/>
    </row>
    <row r="12" spans="1:27" ht="12.75">
      <c r="A12" s="2">
        <v>7</v>
      </c>
      <c r="B12" s="2">
        <v>118</v>
      </c>
      <c r="C12" s="2" t="s">
        <v>223</v>
      </c>
      <c r="D12" s="2" t="s">
        <v>215</v>
      </c>
      <c r="E12" s="2" t="s">
        <v>216</v>
      </c>
      <c r="F12" s="2">
        <f t="shared" si="0"/>
        <v>63</v>
      </c>
      <c r="G12" s="3">
        <v>7</v>
      </c>
      <c r="H12" s="2">
        <f t="shared" si="1"/>
        <v>11</v>
      </c>
      <c r="I12" s="3"/>
      <c r="J12" s="2">
        <f t="shared" si="2"/>
        <v>0</v>
      </c>
      <c r="K12" s="3">
        <v>7</v>
      </c>
      <c r="L12" s="2">
        <f t="shared" si="3"/>
        <v>11</v>
      </c>
      <c r="M12" s="3">
        <v>9</v>
      </c>
      <c r="N12" s="2">
        <f t="shared" si="4"/>
        <v>9</v>
      </c>
      <c r="O12" s="3"/>
      <c r="P12" s="2">
        <f t="shared" si="5"/>
        <v>0</v>
      </c>
      <c r="Q12" s="3">
        <v>7</v>
      </c>
      <c r="R12" s="2">
        <f t="shared" si="6"/>
        <v>11</v>
      </c>
      <c r="S12" s="3">
        <v>6</v>
      </c>
      <c r="T12" s="2">
        <f t="shared" si="7"/>
        <v>12</v>
      </c>
      <c r="U12" s="3" t="s">
        <v>47</v>
      </c>
      <c r="V12" s="2">
        <v>0</v>
      </c>
      <c r="W12" s="3">
        <v>9</v>
      </c>
      <c r="X12" s="2">
        <f t="shared" si="8"/>
        <v>9</v>
      </c>
      <c r="Y12" s="2" t="s">
        <v>77</v>
      </c>
      <c r="Z12" s="2"/>
      <c r="AA12" s="2" t="s">
        <v>217</v>
      </c>
    </row>
    <row r="13" spans="1:27" ht="12.75">
      <c r="A13" s="2">
        <v>8</v>
      </c>
      <c r="B13" s="2">
        <v>142</v>
      </c>
      <c r="C13" s="2" t="s">
        <v>223</v>
      </c>
      <c r="D13" s="2" t="s">
        <v>198</v>
      </c>
      <c r="E13" s="2" t="s">
        <v>199</v>
      </c>
      <c r="F13" s="2">
        <f t="shared" si="0"/>
        <v>41</v>
      </c>
      <c r="G13" s="3">
        <v>5</v>
      </c>
      <c r="H13" s="2">
        <f t="shared" si="1"/>
        <v>14</v>
      </c>
      <c r="I13" s="3"/>
      <c r="J13" s="2">
        <f t="shared" si="2"/>
        <v>0</v>
      </c>
      <c r="K13" s="3" t="s">
        <v>47</v>
      </c>
      <c r="L13" s="2">
        <f t="shared" si="3"/>
        <v>0</v>
      </c>
      <c r="M13" s="3">
        <v>7</v>
      </c>
      <c r="N13" s="2">
        <f t="shared" si="4"/>
        <v>11</v>
      </c>
      <c r="O13" s="3"/>
      <c r="P13" s="2">
        <f t="shared" si="5"/>
        <v>0</v>
      </c>
      <c r="Q13" s="3" t="s">
        <v>47</v>
      </c>
      <c r="R13" s="2">
        <f t="shared" si="6"/>
        <v>0</v>
      </c>
      <c r="S13" s="3"/>
      <c r="T13" s="2">
        <f t="shared" si="7"/>
        <v>0</v>
      </c>
      <c r="U13" s="3"/>
      <c r="V13" s="2">
        <v>0</v>
      </c>
      <c r="W13" s="3">
        <v>4</v>
      </c>
      <c r="X13" s="2">
        <f t="shared" si="8"/>
        <v>16</v>
      </c>
      <c r="Y13" s="2" t="s">
        <v>200</v>
      </c>
      <c r="Z13" s="2" t="s">
        <v>224</v>
      </c>
      <c r="AA13" s="2" t="s">
        <v>201</v>
      </c>
    </row>
    <row r="14" spans="1:27" ht="12.75">
      <c r="A14" s="2">
        <v>9</v>
      </c>
      <c r="B14" s="2">
        <v>98</v>
      </c>
      <c r="C14" s="2" t="s">
        <v>223</v>
      </c>
      <c r="D14" s="2" t="s">
        <v>202</v>
      </c>
      <c r="E14" s="2" t="s">
        <v>203</v>
      </c>
      <c r="F14" s="2">
        <f t="shared" si="0"/>
        <v>41</v>
      </c>
      <c r="G14" s="3"/>
      <c r="H14" s="2">
        <f t="shared" si="1"/>
        <v>0</v>
      </c>
      <c r="I14" s="3">
        <v>3</v>
      </c>
      <c r="J14" s="2">
        <f t="shared" si="2"/>
        <v>18</v>
      </c>
      <c r="K14" s="3"/>
      <c r="L14" s="2">
        <f t="shared" si="3"/>
        <v>0</v>
      </c>
      <c r="M14" s="3"/>
      <c r="N14" s="2">
        <f t="shared" si="4"/>
        <v>0</v>
      </c>
      <c r="O14" s="3"/>
      <c r="P14" s="2">
        <f t="shared" si="5"/>
        <v>0</v>
      </c>
      <c r="Q14" s="3"/>
      <c r="R14" s="2">
        <f t="shared" si="6"/>
        <v>0</v>
      </c>
      <c r="S14" s="3"/>
      <c r="T14" s="2">
        <f t="shared" si="7"/>
        <v>0</v>
      </c>
      <c r="U14" s="3"/>
      <c r="V14" s="2">
        <v>0</v>
      </c>
      <c r="W14" s="3">
        <v>1</v>
      </c>
      <c r="X14" s="2">
        <f t="shared" si="8"/>
        <v>23</v>
      </c>
      <c r="Y14" s="2" t="s">
        <v>204</v>
      </c>
      <c r="Z14" s="2" t="s">
        <v>58</v>
      </c>
      <c r="AA14" s="2"/>
    </row>
    <row r="15" spans="1:27" ht="12.75">
      <c r="A15" s="2">
        <v>10</v>
      </c>
      <c r="B15" s="2">
        <v>32</v>
      </c>
      <c r="C15" s="2" t="s">
        <v>223</v>
      </c>
      <c r="D15" s="2" t="s">
        <v>79</v>
      </c>
      <c r="E15" s="2" t="s">
        <v>18</v>
      </c>
      <c r="F15" s="2">
        <f t="shared" si="0"/>
        <v>28</v>
      </c>
      <c r="G15" s="3"/>
      <c r="H15" s="2">
        <f t="shared" si="1"/>
        <v>0</v>
      </c>
      <c r="I15" s="3"/>
      <c r="J15" s="2">
        <f t="shared" si="2"/>
        <v>0</v>
      </c>
      <c r="K15" s="3"/>
      <c r="L15" s="2">
        <f t="shared" si="3"/>
        <v>0</v>
      </c>
      <c r="M15" s="3"/>
      <c r="N15" s="2">
        <f t="shared" si="4"/>
        <v>0</v>
      </c>
      <c r="O15" s="3"/>
      <c r="P15" s="2">
        <f t="shared" si="5"/>
        <v>0</v>
      </c>
      <c r="Q15" s="3" t="s">
        <v>47</v>
      </c>
      <c r="R15" s="2">
        <f t="shared" si="6"/>
        <v>0</v>
      </c>
      <c r="S15" s="3">
        <v>7</v>
      </c>
      <c r="T15" s="2">
        <f t="shared" si="7"/>
        <v>11</v>
      </c>
      <c r="U15" s="3">
        <v>5</v>
      </c>
      <c r="V15" s="2">
        <v>14</v>
      </c>
      <c r="W15" s="3">
        <v>14</v>
      </c>
      <c r="X15" s="2">
        <f t="shared" si="8"/>
        <v>3</v>
      </c>
      <c r="Y15" s="2" t="s">
        <v>19</v>
      </c>
      <c r="Z15" s="2" t="s">
        <v>225</v>
      </c>
      <c r="AA15" s="2"/>
    </row>
    <row r="16" spans="1:27" ht="12.75">
      <c r="A16" s="2">
        <v>11</v>
      </c>
      <c r="B16" s="2">
        <v>54</v>
      </c>
      <c r="C16" s="2" t="s">
        <v>223</v>
      </c>
      <c r="D16" s="2" t="s">
        <v>210</v>
      </c>
      <c r="E16" s="2" t="s">
        <v>211</v>
      </c>
      <c r="F16" s="2">
        <f t="shared" si="0"/>
        <v>21</v>
      </c>
      <c r="G16" s="3"/>
      <c r="H16" s="2">
        <f t="shared" si="1"/>
        <v>0</v>
      </c>
      <c r="I16" s="3">
        <v>9</v>
      </c>
      <c r="J16" s="2">
        <f t="shared" si="2"/>
        <v>9</v>
      </c>
      <c r="K16" s="3"/>
      <c r="L16" s="2">
        <f t="shared" si="3"/>
        <v>0</v>
      </c>
      <c r="M16" s="3">
        <v>6</v>
      </c>
      <c r="N16" s="2">
        <f t="shared" si="4"/>
        <v>12</v>
      </c>
      <c r="O16" s="3"/>
      <c r="P16" s="2">
        <f t="shared" si="5"/>
        <v>0</v>
      </c>
      <c r="Q16" s="3"/>
      <c r="R16" s="2">
        <f t="shared" si="6"/>
        <v>0</v>
      </c>
      <c r="S16" s="3"/>
      <c r="T16" s="2">
        <f t="shared" si="7"/>
        <v>0</v>
      </c>
      <c r="U16" s="3"/>
      <c r="V16" s="2">
        <v>0</v>
      </c>
      <c r="W16" s="3"/>
      <c r="X16" s="2">
        <f t="shared" si="8"/>
        <v>0</v>
      </c>
      <c r="Y16" s="2" t="s">
        <v>212</v>
      </c>
      <c r="Z16" s="2" t="s">
        <v>213</v>
      </c>
      <c r="AA16" s="2"/>
    </row>
    <row r="17" spans="1:27" ht="12.75">
      <c r="A17" s="2">
        <v>12</v>
      </c>
      <c r="B17" s="2">
        <v>94</v>
      </c>
      <c r="C17" s="2" t="s">
        <v>223</v>
      </c>
      <c r="D17" s="2" t="s">
        <v>82</v>
      </c>
      <c r="E17" s="2" t="s">
        <v>83</v>
      </c>
      <c r="F17" s="2">
        <f t="shared" si="0"/>
        <v>14</v>
      </c>
      <c r="G17" s="3"/>
      <c r="H17" s="2">
        <f t="shared" si="1"/>
        <v>0</v>
      </c>
      <c r="I17" s="3">
        <v>5</v>
      </c>
      <c r="J17" s="2">
        <f t="shared" si="2"/>
        <v>14</v>
      </c>
      <c r="K17" s="3"/>
      <c r="L17" s="2">
        <f t="shared" si="3"/>
        <v>0</v>
      </c>
      <c r="M17" s="3"/>
      <c r="N17" s="2">
        <f t="shared" si="4"/>
        <v>0</v>
      </c>
      <c r="O17" s="3"/>
      <c r="P17" s="2">
        <f t="shared" si="5"/>
        <v>0</v>
      </c>
      <c r="Q17" s="3"/>
      <c r="R17" s="2">
        <f t="shared" si="6"/>
        <v>0</v>
      </c>
      <c r="S17" s="3"/>
      <c r="T17" s="2">
        <f t="shared" si="7"/>
        <v>0</v>
      </c>
      <c r="U17" s="3"/>
      <c r="V17" s="2">
        <v>0</v>
      </c>
      <c r="W17" s="3"/>
      <c r="X17" s="2">
        <f t="shared" si="8"/>
        <v>0</v>
      </c>
      <c r="Y17" s="2"/>
      <c r="Z17" s="2"/>
      <c r="AA17" s="2"/>
    </row>
    <row r="18" spans="1:27" ht="12.75">
      <c r="A18" s="2">
        <v>13</v>
      </c>
      <c r="B18" s="2">
        <v>935</v>
      </c>
      <c r="C18" s="2" t="s">
        <v>223</v>
      </c>
      <c r="D18" s="2" t="s">
        <v>194</v>
      </c>
      <c r="E18" s="2" t="s">
        <v>195</v>
      </c>
      <c r="F18" s="2">
        <f t="shared" si="0"/>
        <v>12</v>
      </c>
      <c r="G18" s="3" t="s">
        <v>47</v>
      </c>
      <c r="H18" s="2">
        <f t="shared" si="1"/>
        <v>0</v>
      </c>
      <c r="I18" s="3">
        <v>6</v>
      </c>
      <c r="J18" s="2">
        <f t="shared" si="2"/>
        <v>12</v>
      </c>
      <c r="K18" s="3"/>
      <c r="L18" s="2">
        <f t="shared" si="3"/>
        <v>0</v>
      </c>
      <c r="M18" s="3"/>
      <c r="N18" s="2">
        <f t="shared" si="4"/>
        <v>0</v>
      </c>
      <c r="O18" s="3"/>
      <c r="P18" s="2">
        <f t="shared" si="5"/>
        <v>0</v>
      </c>
      <c r="Q18" s="3"/>
      <c r="R18" s="2">
        <f t="shared" si="6"/>
        <v>0</v>
      </c>
      <c r="S18" s="3"/>
      <c r="T18" s="2">
        <f t="shared" si="7"/>
        <v>0</v>
      </c>
      <c r="U18" s="3"/>
      <c r="V18" s="2">
        <v>0</v>
      </c>
      <c r="W18" s="3"/>
      <c r="X18" s="2">
        <f t="shared" si="8"/>
        <v>0</v>
      </c>
      <c r="Y18" s="2" t="s">
        <v>196</v>
      </c>
      <c r="Z18" s="2" t="s">
        <v>53</v>
      </c>
      <c r="AA18" s="2"/>
    </row>
    <row r="19" spans="1:27" ht="12.75">
      <c r="A19" s="2">
        <v>14</v>
      </c>
      <c r="B19" s="2">
        <v>22</v>
      </c>
      <c r="C19" s="2" t="s">
        <v>223</v>
      </c>
      <c r="D19" s="2" t="s">
        <v>87</v>
      </c>
      <c r="E19" s="2" t="s">
        <v>91</v>
      </c>
      <c r="F19" s="2">
        <f t="shared" si="0"/>
        <v>12</v>
      </c>
      <c r="G19" s="3"/>
      <c r="H19" s="2">
        <f t="shared" si="1"/>
        <v>0</v>
      </c>
      <c r="I19" s="3"/>
      <c r="J19" s="2">
        <f t="shared" si="2"/>
        <v>0</v>
      </c>
      <c r="K19" s="3"/>
      <c r="L19" s="2">
        <f t="shared" si="3"/>
        <v>0</v>
      </c>
      <c r="M19" s="3"/>
      <c r="N19" s="2">
        <f t="shared" si="4"/>
        <v>0</v>
      </c>
      <c r="O19" s="3"/>
      <c r="P19" s="2">
        <f t="shared" si="5"/>
        <v>0</v>
      </c>
      <c r="Q19" s="3">
        <v>6</v>
      </c>
      <c r="R19" s="2">
        <f t="shared" si="6"/>
        <v>12</v>
      </c>
      <c r="S19" s="3"/>
      <c r="T19" s="2">
        <f t="shared" si="7"/>
        <v>0</v>
      </c>
      <c r="U19" s="3"/>
      <c r="V19" s="2">
        <v>0</v>
      </c>
      <c r="W19" s="3"/>
      <c r="X19" s="2">
        <f t="shared" si="8"/>
        <v>0</v>
      </c>
      <c r="Y19" s="2" t="s">
        <v>92</v>
      </c>
      <c r="Z19" s="2"/>
      <c r="AA19" s="2"/>
    </row>
    <row r="20" spans="1:27" ht="12.75">
      <c r="A20" s="2">
        <v>15</v>
      </c>
      <c r="B20" s="2">
        <v>16</v>
      </c>
      <c r="C20" s="2" t="s">
        <v>223</v>
      </c>
      <c r="D20" s="12" t="s">
        <v>329</v>
      </c>
      <c r="E20" s="12" t="s">
        <v>338</v>
      </c>
      <c r="F20" s="2">
        <f t="shared" si="0"/>
        <v>12</v>
      </c>
      <c r="G20" s="3"/>
      <c r="H20" s="2"/>
      <c r="I20" s="3"/>
      <c r="J20" s="2"/>
      <c r="K20" s="3"/>
      <c r="L20" s="2"/>
      <c r="M20" s="3"/>
      <c r="N20" s="2"/>
      <c r="O20" s="3"/>
      <c r="P20" s="2"/>
      <c r="Q20" s="3"/>
      <c r="R20" s="2"/>
      <c r="S20" s="3"/>
      <c r="T20" s="2"/>
      <c r="U20" s="3"/>
      <c r="V20" s="2"/>
      <c r="W20" s="3">
        <v>6</v>
      </c>
      <c r="X20" s="2">
        <f t="shared" si="8"/>
        <v>12</v>
      </c>
      <c r="Y20" s="2"/>
      <c r="Z20" s="2"/>
      <c r="AA20" s="2"/>
    </row>
    <row r="21" spans="1:27" ht="12.75">
      <c r="A21" s="2">
        <v>16</v>
      </c>
      <c r="B21" s="2">
        <v>88</v>
      </c>
      <c r="C21" s="2" t="s">
        <v>223</v>
      </c>
      <c r="D21" s="2" t="s">
        <v>161</v>
      </c>
      <c r="E21" s="2" t="s">
        <v>209</v>
      </c>
      <c r="F21" s="2">
        <f t="shared" si="0"/>
        <v>11</v>
      </c>
      <c r="G21" s="3"/>
      <c r="H21" s="2">
        <f>IF($G21=1,23,IF($G21=2,20,IF($G21=3,18,IF($G21=4,16,IF($G21=5,14,IF($G21=6,12,IF($G21=7,11,IF($G21=8,10,0))))))))+IF($G21=9,9,IF($G21=10,8,IF($G21=11,6,IF($G21=12,5,IF($G21=13,4,IF($G21=14,3,IF($G21=15,2,0)))))))+IF($G21=16,1,IF($G21=17,0,0))</f>
        <v>0</v>
      </c>
      <c r="I21" s="3">
        <v>7</v>
      </c>
      <c r="J21" s="2">
        <f>IF($I21=1,23,IF($I21=2,20,IF($I21=3,18,IF($I21=4,16,IF($I21=5,14,IF($I21=6,12,IF($I21=7,11,IF($I21=8,10,0))))))))+IF($I21=9,9,IF($I21=10,8,IF($I21=11,6,IF($I21=12,5,IF($I21=13,4,IF($I21=14,3,IF($I21=15,2,0)))))))+IF($I21=16,1,IF($I21=17,0,0))</f>
        <v>11</v>
      </c>
      <c r="K21" s="3"/>
      <c r="L21" s="2">
        <f>IF($K21=1,23,IF($K21=2,20,IF($K21=3,18,IF($K21=4,16,IF($K21=5,14,IF($K21=6,12,IF($K21=7,11,IF($K21=8,10,0))))))))+IF($K21=9,9,IF($K21=10,8,IF($K21=11,6,IF($K21=12,5,IF($K21=13,4,IF($K21=14,3,IF($K21=15,2,0)))))))+IF($K21=16,1,IF($K21=17,0,0))</f>
        <v>0</v>
      </c>
      <c r="M21" s="3"/>
      <c r="N21" s="2">
        <f>IF($M21=1,23,IF($M21=2,20,IF($M21=3,18,IF($M21=4,16,IF($M21=5,14,IF($M21=6,12,IF($M21=7,11,IF($M21=8,10,0))))))))+IF($M21=9,9,IF($M21=10,8,IF($M21=11,6,IF($M21=12,5,IF($M21=13,4,IF($M21=14,3,IF($M21=15,2,0)))))))+IF($M21=16,1,IF($M21=17,0,0))</f>
        <v>0</v>
      </c>
      <c r="O21" s="3"/>
      <c r="P21" s="2">
        <f>IF($O21=1,23,IF($O21=2,20,IF($O21=3,18,IF($O21=4,16,IF($O21=5,14,IF($O21=6,12,IF($O21=7,11,IF($O21=8,10,0))))))))+IF($O21=9,9,IF($O21=10,8,IF($O21=11,6,IF($O21=12,5,IF($O21=13,4,IF($O21=14,3,IF($O21=15,2,0)))))))+IF($O21=16,1,IF($O21=17,0,0))</f>
        <v>0</v>
      </c>
      <c r="Q21" s="3"/>
      <c r="R21" s="2">
        <f>IF($Q21=1,23,IF($Q21=2,20,IF($Q21=3,18,IF($Q21=4,16,IF($Q21=5,14,IF($Q21=6,12,IF($Q21=7,11,IF($Q21=8,10,0))))))))+IF($Q21=9,9,IF($Q21=10,8,IF($Q21=11,6,IF($Q21=12,5,IF($Q21=13,4,IF($Q21=14,3,IF($Q21=15,2,0)))))))+IF($Q21=16,1,IF($Q21=17,0,0))</f>
        <v>0</v>
      </c>
      <c r="S21" s="3"/>
      <c r="T21" s="2">
        <f>IF($S21=1,23,IF($S21=2,20,IF($S21=3,18,IF($S21=4,16,IF($S21=5,14,IF($S21=6,12,IF($S21=7,11,IF($S21=8,10,0))))))))+IF($S21=9,9,IF($S21=10,8,IF($S21=11,6,IF($S21=12,5,IF($S21=13,4,IF($S21=14,3,IF($S21=15,2,0)))))))+IF($S21=16,1,IF($S21=17,0,0))</f>
        <v>0</v>
      </c>
      <c r="U21" s="3"/>
      <c r="V21" s="2">
        <v>0</v>
      </c>
      <c r="W21" s="3"/>
      <c r="X21" s="2">
        <f t="shared" si="8"/>
        <v>0</v>
      </c>
      <c r="Y21" s="2" t="s">
        <v>19</v>
      </c>
      <c r="Z21" s="2" t="s">
        <v>73</v>
      </c>
      <c r="AA21" s="2"/>
    </row>
    <row r="22" spans="1:27" ht="12.75">
      <c r="A22" s="2">
        <v>17</v>
      </c>
      <c r="B22" s="2">
        <v>909</v>
      </c>
      <c r="C22" s="2" t="s">
        <v>223</v>
      </c>
      <c r="D22" s="12" t="s">
        <v>334</v>
      </c>
      <c r="E22" s="12" t="s">
        <v>161</v>
      </c>
      <c r="F22" s="2">
        <f t="shared" si="0"/>
        <v>11</v>
      </c>
      <c r="G22" s="3"/>
      <c r="H22" s="2"/>
      <c r="I22" s="3"/>
      <c r="J22" s="2"/>
      <c r="K22" s="3"/>
      <c r="L22" s="2"/>
      <c r="M22" s="3"/>
      <c r="N22" s="2"/>
      <c r="O22" s="3"/>
      <c r="P22" s="2"/>
      <c r="Q22" s="3"/>
      <c r="R22" s="2"/>
      <c r="S22" s="3"/>
      <c r="T22" s="2"/>
      <c r="U22" s="3"/>
      <c r="V22" s="2"/>
      <c r="W22" s="3">
        <v>7</v>
      </c>
      <c r="X22" s="2">
        <f t="shared" si="8"/>
        <v>11</v>
      </c>
      <c r="Y22" s="2"/>
      <c r="Z22" s="2"/>
      <c r="AA22" s="2"/>
    </row>
    <row r="23" spans="1:27" ht="12.75">
      <c r="A23" s="2">
        <v>18</v>
      </c>
      <c r="B23" s="2">
        <v>935</v>
      </c>
      <c r="C23" s="2" t="s">
        <v>223</v>
      </c>
      <c r="D23" s="2" t="s">
        <v>197</v>
      </c>
      <c r="E23" s="2" t="s">
        <v>195</v>
      </c>
      <c r="F23" s="2">
        <f t="shared" si="0"/>
        <v>10</v>
      </c>
      <c r="G23" s="3"/>
      <c r="H23" s="2">
        <f>IF($G23=1,23,IF($G23=2,20,IF($G23=3,18,IF($G23=4,16,IF($G23=5,14,IF($G23=6,12,IF($G23=7,11,IF($G23=8,10,0))))))))+IF($G23=9,9,IF($G23=10,8,IF($G23=11,6,IF($G23=12,5,IF($G23=13,4,IF($G23=14,3,IF($G23=15,2,0)))))))+IF($G23=16,1,IF($G23=17,0,0))</f>
        <v>0</v>
      </c>
      <c r="I23" s="3"/>
      <c r="J23" s="2">
        <f>IF($I23=1,23,IF($I23=2,20,IF($I23=3,18,IF($I23=4,16,IF($I23=5,14,IF($I23=6,12,IF($I23=7,11,IF($I23=8,10,0))))))))+IF($I23=9,9,IF($I23=10,8,IF($I23=11,6,IF($I23=12,5,IF($I23=13,4,IF($I23=14,3,IF($I23=15,2,0)))))))+IF($I23=16,1,IF($I23=17,0,0))</f>
        <v>0</v>
      </c>
      <c r="K23" s="3">
        <v>8</v>
      </c>
      <c r="L23" s="2">
        <f>IF($K23=1,23,IF($K23=2,20,IF($K23=3,18,IF($K23=4,16,IF($K23=5,14,IF($K23=6,12,IF($K23=7,11,IF($K23=8,10,0))))))))+IF($K23=9,9,IF($K23=10,8,IF($K23=11,6,IF($K23=12,5,IF($K23=13,4,IF($K23=14,3,IF($K23=15,2,0)))))))+IF($K23=16,1,IF($K23=17,0,0))</f>
        <v>10</v>
      </c>
      <c r="M23" s="3"/>
      <c r="N23" s="2">
        <f>IF($M23=1,23,IF($M23=2,20,IF($M23=3,18,IF($M23=4,16,IF($M23=5,14,IF($M23=6,12,IF($M23=7,11,IF($M23=8,10,0))))))))+IF($M23=9,9,IF($M23=10,8,IF($M23=11,6,IF($M23=12,5,IF($M23=13,4,IF($M23=14,3,IF($M23=15,2,0)))))))+IF($M23=16,1,IF($M23=17,0,0))</f>
        <v>0</v>
      </c>
      <c r="O23" s="3"/>
      <c r="P23" s="2">
        <f>IF($O23=1,23,IF($O23=2,20,IF($O23=3,18,IF($O23=4,16,IF($O23=5,14,IF($O23=6,12,IF($O23=7,11,IF($O23=8,10,0))))))))+IF($O23=9,9,IF($O23=10,8,IF($O23=11,6,IF($O23=12,5,IF($O23=13,4,IF($O23=14,3,IF($O23=15,2,0)))))))+IF($O23=16,1,IF($O23=17,0,0))</f>
        <v>0</v>
      </c>
      <c r="Q23" s="3" t="s">
        <v>47</v>
      </c>
      <c r="R23" s="2">
        <f>IF($Q23=1,23,IF($Q23=2,20,IF($Q23=3,18,IF($Q23=4,16,IF($Q23=5,14,IF($Q23=6,12,IF($Q23=7,11,IF($Q23=8,10,0))))))))+IF($Q23=9,9,IF($Q23=10,8,IF($Q23=11,6,IF($Q23=12,5,IF($Q23=13,4,IF($Q23=14,3,IF($Q23=15,2,0)))))))+IF($Q23=16,1,IF($Q23=17,0,0))</f>
        <v>0</v>
      </c>
      <c r="S23" s="3"/>
      <c r="T23" s="2">
        <f>IF($S23=1,23,IF($S23=2,20,IF($S23=3,18,IF($S23=4,16,IF($S23=5,14,IF($S23=6,12,IF($S23=7,11,IF($S23=8,10,0))))))))+IF($S23=9,9,IF($S23=10,8,IF($S23=11,6,IF($S23=12,5,IF($S23=13,4,IF($S23=14,3,IF($S23=15,2,0)))))))+IF($S23=16,1,IF($S23=17,0,0))</f>
        <v>0</v>
      </c>
      <c r="U23" s="3"/>
      <c r="V23" s="2">
        <v>0</v>
      </c>
      <c r="W23" s="3"/>
      <c r="X23" s="2">
        <f t="shared" si="8"/>
        <v>0</v>
      </c>
      <c r="Y23" s="2" t="s">
        <v>196</v>
      </c>
      <c r="Z23" s="2" t="s">
        <v>53</v>
      </c>
      <c r="AA23" s="2"/>
    </row>
    <row r="24" spans="1:27" ht="12.75">
      <c r="A24" s="2">
        <v>19</v>
      </c>
      <c r="B24" s="2">
        <v>87</v>
      </c>
      <c r="C24" s="2" t="s">
        <v>223</v>
      </c>
      <c r="D24" s="12" t="s">
        <v>330</v>
      </c>
      <c r="E24" s="12" t="s">
        <v>331</v>
      </c>
      <c r="F24" s="2">
        <f t="shared" si="0"/>
        <v>8</v>
      </c>
      <c r="G24" s="3"/>
      <c r="H24" s="2"/>
      <c r="I24" s="3"/>
      <c r="J24" s="2"/>
      <c r="K24" s="3"/>
      <c r="L24" s="2"/>
      <c r="M24" s="3"/>
      <c r="N24" s="2"/>
      <c r="O24" s="3"/>
      <c r="P24" s="2"/>
      <c r="Q24" s="3"/>
      <c r="R24" s="2"/>
      <c r="S24" s="3"/>
      <c r="T24" s="2"/>
      <c r="U24" s="3"/>
      <c r="V24" s="2"/>
      <c r="W24" s="3">
        <v>10</v>
      </c>
      <c r="X24" s="2">
        <f t="shared" si="8"/>
        <v>8</v>
      </c>
      <c r="Y24" s="2"/>
      <c r="Z24" s="2"/>
      <c r="AA24" s="2"/>
    </row>
    <row r="25" spans="1:27" ht="12.75">
      <c r="A25" s="2">
        <v>20</v>
      </c>
      <c r="B25" s="2">
        <v>311</v>
      </c>
      <c r="C25" s="2" t="s">
        <v>223</v>
      </c>
      <c r="D25" s="12" t="s">
        <v>336</v>
      </c>
      <c r="E25" s="12" t="s">
        <v>337</v>
      </c>
      <c r="F25" s="2">
        <f t="shared" si="0"/>
        <v>6</v>
      </c>
      <c r="G25" s="3"/>
      <c r="H25" s="2"/>
      <c r="I25" s="3"/>
      <c r="J25" s="2"/>
      <c r="K25" s="3"/>
      <c r="L25" s="2"/>
      <c r="M25" s="3"/>
      <c r="N25" s="2"/>
      <c r="O25" s="3"/>
      <c r="P25" s="2"/>
      <c r="Q25" s="3"/>
      <c r="R25" s="2"/>
      <c r="S25" s="3"/>
      <c r="T25" s="2"/>
      <c r="U25" s="3"/>
      <c r="V25" s="2"/>
      <c r="W25" s="3">
        <v>11</v>
      </c>
      <c r="X25" s="2">
        <f t="shared" si="8"/>
        <v>6</v>
      </c>
      <c r="Y25" s="2"/>
      <c r="Z25" s="2"/>
      <c r="AA25" s="2"/>
    </row>
    <row r="26" spans="1:27" ht="12.75">
      <c r="A26" s="2">
        <v>21</v>
      </c>
      <c r="B26" s="2">
        <v>112</v>
      </c>
      <c r="C26" s="2" t="s">
        <v>223</v>
      </c>
      <c r="D26" s="12" t="s">
        <v>333</v>
      </c>
      <c r="E26" s="12" t="s">
        <v>332</v>
      </c>
      <c r="F26" s="2">
        <f t="shared" si="0"/>
        <v>5</v>
      </c>
      <c r="G26" s="3"/>
      <c r="H26" s="2"/>
      <c r="I26" s="3"/>
      <c r="J26" s="2"/>
      <c r="K26" s="3"/>
      <c r="L26" s="2"/>
      <c r="M26" s="3"/>
      <c r="N26" s="2"/>
      <c r="O26" s="3"/>
      <c r="P26" s="2"/>
      <c r="Q26" s="3"/>
      <c r="R26" s="2"/>
      <c r="S26" s="3"/>
      <c r="T26" s="2"/>
      <c r="U26" s="3"/>
      <c r="V26" s="2"/>
      <c r="W26" s="3">
        <v>12</v>
      </c>
      <c r="X26" s="2">
        <f t="shared" si="8"/>
        <v>5</v>
      </c>
      <c r="Y26" s="2"/>
      <c r="Z26" s="2"/>
      <c r="AA26" s="2"/>
    </row>
    <row r="27" spans="1:27" ht="12.75">
      <c r="A27" s="2">
        <v>22</v>
      </c>
      <c r="B27" s="2">
        <v>73</v>
      </c>
      <c r="C27" s="2" t="s">
        <v>223</v>
      </c>
      <c r="D27" s="12" t="s">
        <v>340</v>
      </c>
      <c r="E27" s="12" t="s">
        <v>339</v>
      </c>
      <c r="F27" s="2">
        <f t="shared" si="0"/>
        <v>4</v>
      </c>
      <c r="G27" s="3"/>
      <c r="H27" s="2"/>
      <c r="I27" s="3"/>
      <c r="J27" s="2"/>
      <c r="K27" s="3"/>
      <c r="L27" s="2"/>
      <c r="M27" s="3"/>
      <c r="N27" s="2"/>
      <c r="O27" s="3"/>
      <c r="P27" s="2"/>
      <c r="Q27" s="3"/>
      <c r="R27" s="2"/>
      <c r="S27" s="3"/>
      <c r="T27" s="2"/>
      <c r="U27" s="3"/>
      <c r="V27" s="2"/>
      <c r="W27" s="3">
        <v>13</v>
      </c>
      <c r="X27" s="2">
        <f t="shared" si="8"/>
        <v>4</v>
      </c>
      <c r="Y27" s="2"/>
      <c r="Z27" s="2"/>
      <c r="AA27" s="2"/>
    </row>
    <row r="28" spans="1:27" ht="12.75">
      <c r="A28" s="2">
        <v>23</v>
      </c>
      <c r="B28" s="2">
        <v>2</v>
      </c>
      <c r="C28" s="2" t="s">
        <v>223</v>
      </c>
      <c r="D28" s="12" t="s">
        <v>335</v>
      </c>
      <c r="E28" s="12" t="s">
        <v>136</v>
      </c>
      <c r="F28" s="2">
        <f t="shared" si="0"/>
        <v>0</v>
      </c>
      <c r="G28" s="3"/>
      <c r="H28" s="2"/>
      <c r="I28" s="3"/>
      <c r="J28" s="2"/>
      <c r="K28" s="3"/>
      <c r="L28" s="2"/>
      <c r="M28" s="3"/>
      <c r="N28" s="2"/>
      <c r="O28" s="3"/>
      <c r="P28" s="2"/>
      <c r="Q28" s="3"/>
      <c r="R28" s="2"/>
      <c r="S28" s="3"/>
      <c r="T28" s="2"/>
      <c r="U28" s="3"/>
      <c r="V28" s="2"/>
      <c r="W28" s="3"/>
      <c r="X28" s="2">
        <f t="shared" si="8"/>
        <v>0</v>
      </c>
      <c r="Y28" s="2"/>
      <c r="Z28" s="2"/>
      <c r="AA28" s="2"/>
    </row>
  </sheetData>
  <sheetProtection/>
  <mergeCells count="10">
    <mergeCell ref="B2:M2"/>
    <mergeCell ref="G4:H4"/>
    <mergeCell ref="I4:J4"/>
    <mergeCell ref="K4:L4"/>
    <mergeCell ref="M4:N4"/>
    <mergeCell ref="W4:X4"/>
    <mergeCell ref="O4:P4"/>
    <mergeCell ref="Q4:R4"/>
    <mergeCell ref="S4:T4"/>
    <mergeCell ref="U4:V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26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12.421875" style="0" customWidth="1"/>
    <col min="2" max="2" width="8.57421875" style="0" customWidth="1"/>
    <col min="3" max="3" width="16.8515625" style="0" customWidth="1"/>
    <col min="4" max="5" width="18.28125" style="0" customWidth="1"/>
    <col min="6" max="6" width="15.57421875" style="0" customWidth="1"/>
    <col min="25" max="25" width="22.28125" style="0" customWidth="1"/>
    <col min="27" max="27" width="54.140625" style="0" customWidth="1"/>
  </cols>
  <sheetData>
    <row r="2" spans="2:13" ht="15.75">
      <c r="B2" s="23" t="s">
        <v>220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4" spans="1:27" ht="15.7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2" t="str">
        <f>"May 30"</f>
        <v>May 30</v>
      </c>
      <c r="H4" s="22"/>
      <c r="I4" s="22" t="str">
        <f>"June 6"</f>
        <v>June 6</v>
      </c>
      <c r="J4" s="22"/>
      <c r="K4" s="22" t="str">
        <f>"June 13"</f>
        <v>June 13</v>
      </c>
      <c r="L4" s="22"/>
      <c r="M4" s="22" t="str">
        <f>"June 20"</f>
        <v>June 20</v>
      </c>
      <c r="N4" s="22"/>
      <c r="O4" s="22" t="str">
        <f>"June 27"</f>
        <v>June 27</v>
      </c>
      <c r="P4" s="22"/>
      <c r="Q4" s="22" t="str">
        <f>"July 4"</f>
        <v>July 4</v>
      </c>
      <c r="R4" s="22"/>
      <c r="S4" s="22" t="str">
        <f>"July 11"</f>
        <v>July 11</v>
      </c>
      <c r="T4" s="22"/>
      <c r="U4" s="22" t="str">
        <f>"July 25"</f>
        <v>July 25</v>
      </c>
      <c r="V4" s="22"/>
      <c r="W4" s="22" t="str">
        <f>"Sept 26"</f>
        <v>Sept 26</v>
      </c>
      <c r="X4" s="22"/>
      <c r="Y4" s="1" t="s">
        <v>8</v>
      </c>
      <c r="Z4" s="1" t="s">
        <v>9</v>
      </c>
      <c r="AA4" s="1" t="s">
        <v>10</v>
      </c>
    </row>
    <row r="5" spans="7:24" ht="12.75">
      <c r="G5" s="2" t="s">
        <v>6</v>
      </c>
      <c r="H5" s="2" t="s">
        <v>7</v>
      </c>
      <c r="I5" s="2" t="s">
        <v>6</v>
      </c>
      <c r="J5" s="2" t="s">
        <v>7</v>
      </c>
      <c r="K5" s="2" t="s">
        <v>6</v>
      </c>
      <c r="L5" s="2" t="s">
        <v>7</v>
      </c>
      <c r="M5" s="2" t="s">
        <v>6</v>
      </c>
      <c r="N5" s="2" t="s">
        <v>7</v>
      </c>
      <c r="O5" s="2" t="s">
        <v>6</v>
      </c>
      <c r="P5" s="2" t="s">
        <v>7</v>
      </c>
      <c r="Q5" s="2" t="s">
        <v>6</v>
      </c>
      <c r="R5" s="2" t="s">
        <v>7</v>
      </c>
      <c r="S5" s="2" t="s">
        <v>6</v>
      </c>
      <c r="T5" s="2" t="s">
        <v>7</v>
      </c>
      <c r="U5" s="2" t="s">
        <v>6</v>
      </c>
      <c r="V5" s="2" t="s">
        <v>7</v>
      </c>
      <c r="W5" s="2" t="s">
        <v>6</v>
      </c>
      <c r="X5" s="2" t="s">
        <v>7</v>
      </c>
    </row>
    <row r="6" spans="1:27" ht="12.75">
      <c r="A6" s="9">
        <v>1</v>
      </c>
      <c r="B6" s="9">
        <v>82</v>
      </c>
      <c r="C6" s="9" t="s">
        <v>221</v>
      </c>
      <c r="D6" s="9" t="s">
        <v>154</v>
      </c>
      <c r="E6" s="9" t="s">
        <v>155</v>
      </c>
      <c r="F6" s="9">
        <f aca="true" t="shared" si="0" ref="F6:F26">H6+J6+L6+N6+P6+R6+T6+V6+X6</f>
        <v>149</v>
      </c>
      <c r="G6" s="3">
        <v>7</v>
      </c>
      <c r="H6" s="2">
        <f aca="true" t="shared" si="1" ref="H6:H15">IF($G6=1,23,IF($G6=2,20,IF($G6=3,18,IF($G6=4,16,IF($G6=5,14,IF($G6=6,12,IF($G6=7,11,IF($G6=8,10,0))))))))+IF($G6=9,9,IF($G6=10,8,IF($G6=11,6,IF($G6=12,5,IF($G6=13,4,IF($G6=14,3,IF($G6=15,2,0)))))))+IF($G6=16,1,IF($G6=17,0,0))</f>
        <v>11</v>
      </c>
      <c r="I6" s="3">
        <v>4</v>
      </c>
      <c r="J6" s="2">
        <f aca="true" t="shared" si="2" ref="J6:J15">IF($I6=1,23,IF($I6=2,20,IF($I6=3,18,IF($I6=4,16,IF($I6=5,14,IF($I6=6,12,IF($I6=7,11,IF($I6=8,10,0))))))))+IF($I6=9,9,IF($I6=10,8,IF($I6=11,6,IF($I6=12,5,IF($I6=13,4,IF($I6=14,3,IF($I6=15,2,0)))))))+IF($I6=16,1,IF($I6=17,0,0))</f>
        <v>16</v>
      </c>
      <c r="K6" s="3">
        <v>6</v>
      </c>
      <c r="L6" s="2">
        <f aca="true" t="shared" si="3" ref="L6:L15">IF($K6=1,23,IF($K6=2,20,IF($K6=3,18,IF($K6=4,16,IF($K6=5,14,IF($K6=6,12,IF($K6=7,11,IF($K6=8,10,0))))))))+IF($K6=9,9,IF($K6=10,8,IF($K6=11,6,IF($K6=12,5,IF($K6=13,4,IF($K6=14,3,IF($K6=15,2,0)))))))+IF($K6=16,1,IF($K6=17,0,0))</f>
        <v>12</v>
      </c>
      <c r="M6" s="3">
        <v>3</v>
      </c>
      <c r="N6" s="2">
        <f aca="true" t="shared" si="4" ref="N6:N15">IF($M6=1,23,IF($M6=2,20,IF($M6=3,18,IF($M6=4,16,IF($M6=5,14,IF($M6=6,12,IF($M6=7,11,IF($M6=8,10,0))))))))+IF($M6=9,9,IF($M6=10,8,IF($M6=11,6,IF($M6=12,5,IF($M6=13,4,IF($M6=14,3,IF($M6=15,2,0)))))))+IF($M6=16,1,IF($M6=17,0,0))</f>
        <v>18</v>
      </c>
      <c r="O6" s="3"/>
      <c r="P6" s="2">
        <f aca="true" t="shared" si="5" ref="P6:P15">IF($O6=1,23,IF($O6=2,20,IF($O6=3,18,IF($O6=4,16,IF($O6=5,14,IF($O6=6,12,IF($O6=7,11,IF($O6=8,10,0))))))))+IF($O6=9,9,IF($O6=10,8,IF($O6=11,6,IF($O6=12,5,IF($O6=13,4,IF($O6=14,3,IF($O6=15,2,0)))))))+IF($O6=16,1,IF($O6=17,0,0))</f>
        <v>0</v>
      </c>
      <c r="Q6" s="3">
        <v>1</v>
      </c>
      <c r="R6" s="2">
        <f aca="true" t="shared" si="6" ref="R6:R15">IF($Q6=1,23,IF($Q6=2,20,IF($Q6=3,18,IF($Q6=4,16,IF($Q6=5,14,IF($Q6=6,12,IF($Q6=7,11,IF($Q6=8,10,0))))))))+IF($Q6=9,9,IF($Q6=10,8,IF($Q6=11,6,IF($Q6=12,5,IF($Q6=13,4,IF($Q6=14,3,IF($Q6=15,2,0)))))))+IF($Q6=16,1,IF($Q6=17,0,0))</f>
        <v>23</v>
      </c>
      <c r="S6" s="3">
        <v>1</v>
      </c>
      <c r="T6" s="2">
        <f aca="true" t="shared" si="7" ref="T6:T15">IF($S6=1,23,IF($S6=2,20,IF($S6=3,18,IF($S6=4,16,IF($S6=5,14,IF($S6=6,12,IF($S6=7,11,IF($S6=8,10,0))))))))+IF($S6=9,9,IF($S6=10,8,IF($S6=11,6,IF($S6=12,5,IF($S6=13,4,IF($S6=14,3,IF($S6=15,2,0)))))))+IF($S6=16,1,IF($S6=17,0,0))</f>
        <v>23</v>
      </c>
      <c r="U6" s="3">
        <v>1</v>
      </c>
      <c r="V6" s="2">
        <v>23</v>
      </c>
      <c r="W6" s="3">
        <v>1</v>
      </c>
      <c r="X6" s="2">
        <f aca="true" t="shared" si="8" ref="X6:X26">IF($W6=1,23,IF($W6=2,20,IF($W6=3,18,IF($W6=4,16,IF($W6=5,14,IF($W6=6,12,IF($W6=7,11,IF($W6=8,10,0))))))))+IF($W6=9,9,IF($W6=10,8,IF($W6=11,6,IF($W6=12,5,IF($W6=13,4,IF($W6=14,3,IF($W6=15,2,0)))))))+IF($W6=16,1,IF($W6=17,0,0))</f>
        <v>23</v>
      </c>
      <c r="Y6" s="2" t="s">
        <v>77</v>
      </c>
      <c r="Z6" s="2" t="s">
        <v>53</v>
      </c>
      <c r="AA6" s="2" t="s">
        <v>156</v>
      </c>
    </row>
    <row r="7" spans="1:27" ht="12.75">
      <c r="A7" s="9">
        <v>2</v>
      </c>
      <c r="B7" s="9">
        <v>72</v>
      </c>
      <c r="C7" s="9" t="s">
        <v>221</v>
      </c>
      <c r="D7" s="9" t="s">
        <v>142</v>
      </c>
      <c r="E7" s="9" t="s">
        <v>145</v>
      </c>
      <c r="F7" s="9">
        <f t="shared" si="0"/>
        <v>135</v>
      </c>
      <c r="G7" s="3">
        <v>1</v>
      </c>
      <c r="H7" s="2">
        <f t="shared" si="1"/>
        <v>23</v>
      </c>
      <c r="I7" s="3">
        <v>2</v>
      </c>
      <c r="J7" s="2">
        <f t="shared" si="2"/>
        <v>20</v>
      </c>
      <c r="K7" s="3">
        <v>2</v>
      </c>
      <c r="L7" s="2">
        <f t="shared" si="3"/>
        <v>20</v>
      </c>
      <c r="M7" s="3">
        <v>6</v>
      </c>
      <c r="N7" s="2">
        <f t="shared" si="4"/>
        <v>12</v>
      </c>
      <c r="O7" s="3"/>
      <c r="P7" s="2">
        <f t="shared" si="5"/>
        <v>0</v>
      </c>
      <c r="Q7" s="3">
        <v>6</v>
      </c>
      <c r="R7" s="2">
        <f t="shared" si="6"/>
        <v>12</v>
      </c>
      <c r="S7" s="3">
        <v>3</v>
      </c>
      <c r="T7" s="2">
        <f t="shared" si="7"/>
        <v>18</v>
      </c>
      <c r="U7" s="3">
        <v>3</v>
      </c>
      <c r="V7" s="2">
        <v>18</v>
      </c>
      <c r="W7" s="3">
        <v>6</v>
      </c>
      <c r="X7" s="2">
        <f t="shared" si="8"/>
        <v>12</v>
      </c>
      <c r="Y7" s="2" t="s">
        <v>77</v>
      </c>
      <c r="Z7" s="2" t="s">
        <v>58</v>
      </c>
      <c r="AA7" s="2" t="s">
        <v>146</v>
      </c>
    </row>
    <row r="8" spans="1:27" ht="12.75">
      <c r="A8" s="9">
        <v>3</v>
      </c>
      <c r="B8" s="9">
        <v>60</v>
      </c>
      <c r="C8" s="9" t="s">
        <v>221</v>
      </c>
      <c r="D8" s="9" t="s">
        <v>157</v>
      </c>
      <c r="E8" s="9" t="s">
        <v>158</v>
      </c>
      <c r="F8" s="9">
        <f t="shared" si="0"/>
        <v>130</v>
      </c>
      <c r="G8" s="3">
        <v>5</v>
      </c>
      <c r="H8" s="2">
        <f t="shared" si="1"/>
        <v>14</v>
      </c>
      <c r="I8" s="3">
        <v>3</v>
      </c>
      <c r="J8" s="2">
        <f t="shared" si="2"/>
        <v>18</v>
      </c>
      <c r="K8" s="3">
        <v>1</v>
      </c>
      <c r="L8" s="2">
        <f t="shared" si="3"/>
        <v>23</v>
      </c>
      <c r="M8" s="3">
        <v>7</v>
      </c>
      <c r="N8" s="2">
        <f t="shared" si="4"/>
        <v>11</v>
      </c>
      <c r="O8" s="3"/>
      <c r="P8" s="2">
        <f t="shared" si="5"/>
        <v>0</v>
      </c>
      <c r="Q8" s="3">
        <v>3</v>
      </c>
      <c r="R8" s="2">
        <f t="shared" si="6"/>
        <v>18</v>
      </c>
      <c r="S8" s="3">
        <v>4</v>
      </c>
      <c r="T8" s="2">
        <f t="shared" si="7"/>
        <v>16</v>
      </c>
      <c r="U8" s="3">
        <v>4</v>
      </c>
      <c r="V8" s="2">
        <v>16</v>
      </c>
      <c r="W8" s="3">
        <v>5</v>
      </c>
      <c r="X8" s="2">
        <f t="shared" si="8"/>
        <v>14</v>
      </c>
      <c r="Y8" s="2" t="s">
        <v>77</v>
      </c>
      <c r="Z8" s="2" t="s">
        <v>159</v>
      </c>
      <c r="AA8" s="2" t="s">
        <v>160</v>
      </c>
    </row>
    <row r="9" spans="1:27" ht="12.75">
      <c r="A9" s="2">
        <v>4</v>
      </c>
      <c r="B9" s="2">
        <v>29</v>
      </c>
      <c r="C9" s="2" t="s">
        <v>221</v>
      </c>
      <c r="D9" s="2" t="s">
        <v>142</v>
      </c>
      <c r="E9" s="2" t="s">
        <v>143</v>
      </c>
      <c r="F9" s="2">
        <f t="shared" si="0"/>
        <v>116</v>
      </c>
      <c r="G9" s="3">
        <v>3</v>
      </c>
      <c r="H9" s="2">
        <f t="shared" si="1"/>
        <v>18</v>
      </c>
      <c r="I9" s="3">
        <v>12</v>
      </c>
      <c r="J9" s="2">
        <f t="shared" si="2"/>
        <v>5</v>
      </c>
      <c r="K9" s="3">
        <v>3</v>
      </c>
      <c r="L9" s="2">
        <f t="shared" si="3"/>
        <v>18</v>
      </c>
      <c r="M9" s="3">
        <v>2</v>
      </c>
      <c r="N9" s="2">
        <f t="shared" si="4"/>
        <v>20</v>
      </c>
      <c r="O9" s="3"/>
      <c r="P9" s="2">
        <f t="shared" si="5"/>
        <v>0</v>
      </c>
      <c r="Q9" s="3">
        <v>2</v>
      </c>
      <c r="R9" s="2">
        <f t="shared" si="6"/>
        <v>20</v>
      </c>
      <c r="S9" s="3">
        <v>5</v>
      </c>
      <c r="T9" s="2">
        <f t="shared" si="7"/>
        <v>14</v>
      </c>
      <c r="U9" s="3">
        <v>8</v>
      </c>
      <c r="V9" s="2">
        <v>10</v>
      </c>
      <c r="W9" s="3">
        <v>7</v>
      </c>
      <c r="X9" s="2">
        <f t="shared" si="8"/>
        <v>11</v>
      </c>
      <c r="Y9" s="2" t="s">
        <v>77</v>
      </c>
      <c r="Z9" s="2" t="s">
        <v>58</v>
      </c>
      <c r="AA9" s="2" t="s">
        <v>144</v>
      </c>
    </row>
    <row r="10" spans="1:27" ht="12.75">
      <c r="A10" s="2">
        <v>5</v>
      </c>
      <c r="B10" s="2">
        <v>6</v>
      </c>
      <c r="C10" s="2" t="s">
        <v>221</v>
      </c>
      <c r="D10" s="2" t="s">
        <v>135</v>
      </c>
      <c r="E10" s="2" t="s">
        <v>136</v>
      </c>
      <c r="F10" s="2">
        <f t="shared" si="0"/>
        <v>105</v>
      </c>
      <c r="G10" s="3">
        <v>4</v>
      </c>
      <c r="H10" s="2">
        <f t="shared" si="1"/>
        <v>16</v>
      </c>
      <c r="I10" s="3">
        <v>1</v>
      </c>
      <c r="J10" s="2">
        <f t="shared" si="2"/>
        <v>23</v>
      </c>
      <c r="K10" s="3">
        <v>9</v>
      </c>
      <c r="L10" s="2">
        <f t="shared" si="3"/>
        <v>9</v>
      </c>
      <c r="M10" s="3">
        <v>8</v>
      </c>
      <c r="N10" s="2">
        <f t="shared" si="4"/>
        <v>10</v>
      </c>
      <c r="O10" s="3"/>
      <c r="P10" s="2">
        <f t="shared" si="5"/>
        <v>0</v>
      </c>
      <c r="Q10" s="3">
        <v>5</v>
      </c>
      <c r="R10" s="2">
        <f t="shared" si="6"/>
        <v>14</v>
      </c>
      <c r="S10" s="3">
        <v>9</v>
      </c>
      <c r="T10" s="2">
        <f t="shared" si="7"/>
        <v>9</v>
      </c>
      <c r="U10" s="3">
        <v>5</v>
      </c>
      <c r="V10" s="2">
        <v>14</v>
      </c>
      <c r="W10" s="3">
        <v>8</v>
      </c>
      <c r="X10" s="2">
        <f t="shared" si="8"/>
        <v>10</v>
      </c>
      <c r="Y10" s="2" t="s">
        <v>77</v>
      </c>
      <c r="Z10" s="2" t="s">
        <v>58</v>
      </c>
      <c r="AA10" s="2" t="s">
        <v>137</v>
      </c>
    </row>
    <row r="11" spans="1:27" ht="12.75">
      <c r="A11" s="2">
        <v>6</v>
      </c>
      <c r="B11" s="2">
        <v>74</v>
      </c>
      <c r="C11" s="2" t="s">
        <v>221</v>
      </c>
      <c r="D11" s="2" t="s">
        <v>147</v>
      </c>
      <c r="E11" s="2" t="s">
        <v>148</v>
      </c>
      <c r="F11" s="2">
        <f t="shared" si="0"/>
        <v>102</v>
      </c>
      <c r="G11" s="3" t="s">
        <v>47</v>
      </c>
      <c r="H11" s="2">
        <f t="shared" si="1"/>
        <v>0</v>
      </c>
      <c r="I11" s="3">
        <v>6</v>
      </c>
      <c r="J11" s="2">
        <f t="shared" si="2"/>
        <v>12</v>
      </c>
      <c r="K11" s="3">
        <v>4</v>
      </c>
      <c r="L11" s="2">
        <f t="shared" si="3"/>
        <v>16</v>
      </c>
      <c r="M11" s="3">
        <v>4</v>
      </c>
      <c r="N11" s="2">
        <f t="shared" si="4"/>
        <v>16</v>
      </c>
      <c r="O11" s="3"/>
      <c r="P11" s="2">
        <f t="shared" si="5"/>
        <v>0</v>
      </c>
      <c r="Q11" s="3">
        <v>4</v>
      </c>
      <c r="R11" s="2">
        <f t="shared" si="6"/>
        <v>16</v>
      </c>
      <c r="S11" s="3">
        <v>6</v>
      </c>
      <c r="T11" s="2">
        <f t="shared" si="7"/>
        <v>12</v>
      </c>
      <c r="U11" s="3">
        <v>6</v>
      </c>
      <c r="V11" s="2">
        <v>12</v>
      </c>
      <c r="W11" s="3">
        <v>3</v>
      </c>
      <c r="X11" s="2">
        <f t="shared" si="8"/>
        <v>18</v>
      </c>
      <c r="Y11" s="2" t="s">
        <v>77</v>
      </c>
      <c r="Z11" s="2" t="s">
        <v>149</v>
      </c>
      <c r="AA11" s="2" t="s">
        <v>150</v>
      </c>
    </row>
    <row r="12" spans="1:27" ht="12.75">
      <c r="A12" s="2">
        <v>7</v>
      </c>
      <c r="B12" s="2">
        <v>49</v>
      </c>
      <c r="C12" s="2" t="s">
        <v>221</v>
      </c>
      <c r="D12" s="2" t="s">
        <v>175</v>
      </c>
      <c r="E12" s="2" t="s">
        <v>176</v>
      </c>
      <c r="F12" s="2">
        <f t="shared" si="0"/>
        <v>97</v>
      </c>
      <c r="G12" s="3">
        <v>2</v>
      </c>
      <c r="H12" s="2">
        <f t="shared" si="1"/>
        <v>20</v>
      </c>
      <c r="I12" s="3">
        <v>5</v>
      </c>
      <c r="J12" s="2">
        <f t="shared" si="2"/>
        <v>14</v>
      </c>
      <c r="K12" s="3"/>
      <c r="L12" s="2">
        <f t="shared" si="3"/>
        <v>0</v>
      </c>
      <c r="M12" s="3">
        <v>1</v>
      </c>
      <c r="N12" s="2">
        <f t="shared" si="4"/>
        <v>23</v>
      </c>
      <c r="O12" s="3"/>
      <c r="P12" s="2">
        <f t="shared" si="5"/>
        <v>0</v>
      </c>
      <c r="Q12" s="3"/>
      <c r="R12" s="2">
        <f t="shared" si="6"/>
        <v>0</v>
      </c>
      <c r="S12" s="3">
        <v>2</v>
      </c>
      <c r="T12" s="2">
        <f t="shared" si="7"/>
        <v>20</v>
      </c>
      <c r="U12" s="3">
        <v>2</v>
      </c>
      <c r="V12" s="2">
        <v>20</v>
      </c>
      <c r="W12" s="3"/>
      <c r="X12" s="2">
        <f t="shared" si="8"/>
        <v>0</v>
      </c>
      <c r="Y12" s="2" t="s">
        <v>89</v>
      </c>
      <c r="Z12" s="2" t="s">
        <v>58</v>
      </c>
      <c r="AA12" s="2" t="s">
        <v>177</v>
      </c>
    </row>
    <row r="13" spans="1:27" ht="12.75">
      <c r="A13" s="2">
        <v>8</v>
      </c>
      <c r="B13" s="2">
        <v>38</v>
      </c>
      <c r="C13" s="2" t="s">
        <v>221</v>
      </c>
      <c r="D13" s="2" t="s">
        <v>140</v>
      </c>
      <c r="E13" s="2" t="s">
        <v>115</v>
      </c>
      <c r="F13" s="2">
        <f t="shared" si="0"/>
        <v>88</v>
      </c>
      <c r="G13" s="3">
        <v>9</v>
      </c>
      <c r="H13" s="2">
        <f t="shared" si="1"/>
        <v>9</v>
      </c>
      <c r="I13" s="3">
        <v>7</v>
      </c>
      <c r="J13" s="2">
        <f t="shared" si="2"/>
        <v>11</v>
      </c>
      <c r="K13" s="3">
        <v>5</v>
      </c>
      <c r="L13" s="2">
        <f t="shared" si="3"/>
        <v>14</v>
      </c>
      <c r="M13" s="3">
        <v>5</v>
      </c>
      <c r="N13" s="2">
        <f t="shared" si="4"/>
        <v>14</v>
      </c>
      <c r="O13" s="3"/>
      <c r="P13" s="2">
        <f t="shared" si="5"/>
        <v>0</v>
      </c>
      <c r="Q13" s="3">
        <v>8</v>
      </c>
      <c r="R13" s="2">
        <f t="shared" si="6"/>
        <v>10</v>
      </c>
      <c r="S13" s="3">
        <v>8</v>
      </c>
      <c r="T13" s="2">
        <f t="shared" si="7"/>
        <v>10</v>
      </c>
      <c r="U13" s="3">
        <v>7</v>
      </c>
      <c r="V13" s="2">
        <v>11</v>
      </c>
      <c r="W13" s="3">
        <v>9</v>
      </c>
      <c r="X13" s="2">
        <f t="shared" si="8"/>
        <v>9</v>
      </c>
      <c r="Y13" s="2" t="s">
        <v>77</v>
      </c>
      <c r="Z13" s="2"/>
      <c r="AA13" s="2" t="s">
        <v>141</v>
      </c>
    </row>
    <row r="14" spans="1:27" ht="12.75">
      <c r="A14" s="2">
        <v>9</v>
      </c>
      <c r="B14" s="2">
        <v>26</v>
      </c>
      <c r="C14" s="2" t="s">
        <v>221</v>
      </c>
      <c r="D14" s="2" t="s">
        <v>168</v>
      </c>
      <c r="E14" s="2" t="s">
        <v>169</v>
      </c>
      <c r="F14" s="2">
        <f t="shared" si="0"/>
        <v>77</v>
      </c>
      <c r="G14" s="3">
        <v>8</v>
      </c>
      <c r="H14" s="2">
        <f t="shared" si="1"/>
        <v>10</v>
      </c>
      <c r="I14" s="3">
        <v>8</v>
      </c>
      <c r="J14" s="2">
        <f t="shared" si="2"/>
        <v>10</v>
      </c>
      <c r="K14" s="3">
        <v>7</v>
      </c>
      <c r="L14" s="2">
        <f t="shared" si="3"/>
        <v>11</v>
      </c>
      <c r="M14" s="3">
        <v>9</v>
      </c>
      <c r="N14" s="2">
        <f t="shared" si="4"/>
        <v>9</v>
      </c>
      <c r="O14" s="3"/>
      <c r="P14" s="2">
        <f t="shared" si="5"/>
        <v>0</v>
      </c>
      <c r="Q14" s="3">
        <v>9</v>
      </c>
      <c r="R14" s="2">
        <f t="shared" si="6"/>
        <v>9</v>
      </c>
      <c r="S14" s="3">
        <v>7</v>
      </c>
      <c r="T14" s="2">
        <f t="shared" si="7"/>
        <v>11</v>
      </c>
      <c r="U14" s="3">
        <v>9</v>
      </c>
      <c r="V14" s="2">
        <v>9</v>
      </c>
      <c r="W14" s="3">
        <v>10</v>
      </c>
      <c r="X14" s="2">
        <f t="shared" si="8"/>
        <v>8</v>
      </c>
      <c r="Y14" s="2" t="s">
        <v>170</v>
      </c>
      <c r="Z14" s="2" t="s">
        <v>58</v>
      </c>
      <c r="AA14" s="2" t="s">
        <v>171</v>
      </c>
    </row>
    <row r="15" spans="1:27" ht="12.75">
      <c r="A15" s="2">
        <v>10</v>
      </c>
      <c r="B15" s="2">
        <v>11</v>
      </c>
      <c r="C15" s="2" t="s">
        <v>221</v>
      </c>
      <c r="D15" s="2" t="s">
        <v>161</v>
      </c>
      <c r="E15" s="2" t="s">
        <v>162</v>
      </c>
      <c r="F15" s="2">
        <f t="shared" si="0"/>
        <v>22</v>
      </c>
      <c r="G15" s="3">
        <v>6</v>
      </c>
      <c r="H15" s="2">
        <f t="shared" si="1"/>
        <v>12</v>
      </c>
      <c r="I15" s="3"/>
      <c r="J15" s="2">
        <f t="shared" si="2"/>
        <v>0</v>
      </c>
      <c r="K15" s="3">
        <v>8</v>
      </c>
      <c r="L15" s="2">
        <f t="shared" si="3"/>
        <v>10</v>
      </c>
      <c r="M15" s="3"/>
      <c r="N15" s="2">
        <f t="shared" si="4"/>
        <v>0</v>
      </c>
      <c r="O15" s="3"/>
      <c r="P15" s="2">
        <f t="shared" si="5"/>
        <v>0</v>
      </c>
      <c r="Q15" s="3"/>
      <c r="R15" s="2">
        <f t="shared" si="6"/>
        <v>0</v>
      </c>
      <c r="S15" s="3"/>
      <c r="T15" s="2">
        <f t="shared" si="7"/>
        <v>0</v>
      </c>
      <c r="U15" s="3"/>
      <c r="V15" s="2">
        <v>0</v>
      </c>
      <c r="W15" s="3"/>
      <c r="X15" s="2">
        <f t="shared" si="8"/>
        <v>0</v>
      </c>
      <c r="Y15" s="2" t="s">
        <v>163</v>
      </c>
      <c r="Z15" s="2" t="s">
        <v>58</v>
      </c>
      <c r="AA15" s="2" t="s">
        <v>164</v>
      </c>
    </row>
    <row r="16" spans="1:27" ht="12.75">
      <c r="A16" s="2">
        <v>11</v>
      </c>
      <c r="B16" s="2">
        <v>91</v>
      </c>
      <c r="C16" s="12" t="s">
        <v>221</v>
      </c>
      <c r="D16" s="12" t="s">
        <v>135</v>
      </c>
      <c r="E16" s="12" t="s">
        <v>187</v>
      </c>
      <c r="F16" s="2">
        <f t="shared" si="0"/>
        <v>20</v>
      </c>
      <c r="G16" s="3"/>
      <c r="H16" s="2"/>
      <c r="I16" s="3"/>
      <c r="J16" s="2"/>
      <c r="K16" s="3"/>
      <c r="L16" s="2"/>
      <c r="M16" s="3"/>
      <c r="N16" s="2"/>
      <c r="O16" s="3"/>
      <c r="P16" s="2"/>
      <c r="Q16" s="3"/>
      <c r="R16" s="2"/>
      <c r="S16" s="3"/>
      <c r="T16" s="2"/>
      <c r="U16" s="3"/>
      <c r="V16" s="2"/>
      <c r="W16" s="3">
        <v>2</v>
      </c>
      <c r="X16" s="2">
        <f t="shared" si="8"/>
        <v>20</v>
      </c>
      <c r="Y16" s="2"/>
      <c r="Z16" s="2"/>
      <c r="AA16" s="2"/>
    </row>
    <row r="17" spans="1:27" ht="12.75">
      <c r="A17" s="2">
        <v>12</v>
      </c>
      <c r="B17" s="2">
        <v>69</v>
      </c>
      <c r="C17" s="2" t="s">
        <v>221</v>
      </c>
      <c r="D17" s="2" t="s">
        <v>28</v>
      </c>
      <c r="E17" s="2" t="s">
        <v>172</v>
      </c>
      <c r="F17" s="2">
        <f t="shared" si="0"/>
        <v>16</v>
      </c>
      <c r="G17" s="3"/>
      <c r="H17" s="2">
        <f>IF($G17=1,23,IF($G17=2,20,IF($G17=3,18,IF($G17=4,16,IF($G17=5,14,IF($G17=6,12,IF($G17=7,11,IF($G17=8,10,0))))))))+IF($G17=9,9,IF($G17=10,8,IF($G17=11,6,IF($G17=12,5,IF($G17=13,4,IF($G17=14,3,IF($G17=15,2,0)))))))+IF($G17=16,1,IF($G17=17,0,0))</f>
        <v>0</v>
      </c>
      <c r="I17" s="3">
        <v>10</v>
      </c>
      <c r="J17" s="2">
        <f>IF($I17=1,23,IF($I17=2,20,IF($I17=3,18,IF($I17=4,16,IF($I17=5,14,IF($I17=6,12,IF($I17=7,11,IF($I17=8,10,0))))))))+IF($I17=9,9,IF($I17=10,8,IF($I17=11,6,IF($I17=12,5,IF($I17=13,4,IF($I17=14,3,IF($I17=15,2,0)))))))+IF($I17=16,1,IF($I17=17,0,0))</f>
        <v>8</v>
      </c>
      <c r="K17" s="3"/>
      <c r="L17" s="2">
        <f>IF($K17=1,23,IF($K17=2,20,IF($K17=3,18,IF($K17=4,16,IF($K17=5,14,IF($K17=6,12,IF($K17=7,11,IF($K17=8,10,0))))))))+IF($K17=9,9,IF($K17=10,8,IF($K17=11,6,IF($K17=12,5,IF($K17=13,4,IF($K17=14,3,IF($K17=15,2,0)))))))+IF($K17=16,1,IF($K17=17,0,0))</f>
        <v>0</v>
      </c>
      <c r="M17" s="3"/>
      <c r="N17" s="2">
        <f>IF($M17=1,23,IF($M17=2,20,IF($M17=3,18,IF($M17=4,16,IF($M17=5,14,IF($M17=6,12,IF($M17=7,11,IF($M17=8,10,0))))))))+IF($M17=9,9,IF($M17=10,8,IF($M17=11,6,IF($M17=12,5,IF($M17=13,4,IF($M17=14,3,IF($M17=15,2,0)))))))+IF($M17=16,1,IF($M17=17,0,0))</f>
        <v>0</v>
      </c>
      <c r="O17" s="3"/>
      <c r="P17" s="2">
        <f>IF($O17=1,23,IF($O17=2,20,IF($O17=3,18,IF($O17=4,16,IF($O17=5,14,IF($O17=6,12,IF($O17=7,11,IF($O17=8,10,0))))))))+IF($O17=9,9,IF($O17=10,8,IF($O17=11,6,IF($O17=12,5,IF($O17=13,4,IF($O17=14,3,IF($O17=15,2,0)))))))+IF($O17=16,1,IF($O17=17,0,0))</f>
        <v>0</v>
      </c>
      <c r="Q17" s="3"/>
      <c r="R17" s="2">
        <f>IF($Q17=1,23,IF($Q17=2,20,IF($Q17=3,18,IF($Q17=4,16,IF($Q17=5,14,IF($Q17=6,12,IF($Q17=7,11,IF($Q17=8,10,0))))))))+IF($Q17=9,9,IF($Q17=10,8,IF($Q17=11,6,IF($Q17=12,5,IF($Q17=13,4,IF($Q17=14,3,IF($Q17=15,2,0)))))))+IF($Q17=16,1,IF($Q17=17,0,0))</f>
        <v>0</v>
      </c>
      <c r="S17" s="3"/>
      <c r="T17" s="2">
        <f>IF($S17=1,23,IF($S17=2,20,IF($S17=3,18,IF($S17=4,16,IF($S17=5,14,IF($S17=6,12,IF($S17=7,11,IF($S17=8,10,0))))))))+IF($S17=9,9,IF($S17=10,8,IF($S17=11,6,IF($S17=12,5,IF($S17=13,4,IF($S17=14,3,IF($S17=15,2,0)))))))+IF($S17=16,1,IF($S17=17,0,0))</f>
        <v>0</v>
      </c>
      <c r="U17" s="3">
        <v>10</v>
      </c>
      <c r="V17" s="2">
        <v>8</v>
      </c>
      <c r="W17" s="3"/>
      <c r="X17" s="2">
        <f t="shared" si="8"/>
        <v>0</v>
      </c>
      <c r="Y17" s="2" t="s">
        <v>173</v>
      </c>
      <c r="Z17" s="2"/>
      <c r="AA17" s="2" t="s">
        <v>174</v>
      </c>
    </row>
    <row r="18" spans="1:27" ht="12.75">
      <c r="A18" s="2">
        <v>13</v>
      </c>
      <c r="B18" s="2">
        <v>45</v>
      </c>
      <c r="C18" s="12" t="s">
        <v>221</v>
      </c>
      <c r="D18" s="12" t="s">
        <v>341</v>
      </c>
      <c r="E18" s="12" t="s">
        <v>97</v>
      </c>
      <c r="F18" s="2">
        <f t="shared" si="0"/>
        <v>16</v>
      </c>
      <c r="G18" s="3"/>
      <c r="H18" s="2"/>
      <c r="I18" s="3"/>
      <c r="J18" s="2"/>
      <c r="K18" s="3"/>
      <c r="L18" s="2"/>
      <c r="M18" s="3"/>
      <c r="N18" s="2"/>
      <c r="O18" s="3"/>
      <c r="P18" s="2"/>
      <c r="Q18" s="3"/>
      <c r="R18" s="2"/>
      <c r="S18" s="3"/>
      <c r="T18" s="2"/>
      <c r="U18" s="3"/>
      <c r="V18" s="2"/>
      <c r="W18" s="3">
        <v>4</v>
      </c>
      <c r="X18" s="2">
        <f t="shared" si="8"/>
        <v>16</v>
      </c>
      <c r="Y18" s="2"/>
      <c r="Z18" s="2"/>
      <c r="AA18" s="2"/>
    </row>
    <row r="19" spans="1:27" ht="12.75">
      <c r="A19" s="2">
        <v>14</v>
      </c>
      <c r="B19" s="2">
        <v>234</v>
      </c>
      <c r="C19" s="2" t="s">
        <v>221</v>
      </c>
      <c r="D19" s="2" t="s">
        <v>87</v>
      </c>
      <c r="E19" s="2" t="s">
        <v>88</v>
      </c>
      <c r="F19" s="2">
        <f t="shared" si="0"/>
        <v>12</v>
      </c>
      <c r="G19" s="3"/>
      <c r="H19" s="2">
        <f aca="true" t="shared" si="9" ref="H19:H26">IF($G19=1,23,IF($G19=2,20,IF($G19=3,18,IF($G19=4,16,IF($G19=5,14,IF($G19=6,12,IF($G19=7,11,IF($G19=8,10,0))))))))+IF($G19=9,9,IF($G19=10,8,IF($G19=11,6,IF($G19=12,5,IF($G19=13,4,IF($G19=14,3,IF($G19=15,2,0)))))))+IF($G19=16,1,IF($G19=17,0,0))</f>
        <v>0</v>
      </c>
      <c r="I19" s="3">
        <v>13</v>
      </c>
      <c r="J19" s="2">
        <f aca="true" t="shared" si="10" ref="J19:J26">IF($I19=1,23,IF($I19=2,20,IF($I19=3,18,IF($I19=4,16,IF($I19=5,14,IF($I19=6,12,IF($I19=7,11,IF($I19=8,10,0))))))))+IF($I19=9,9,IF($I19=10,8,IF($I19=11,6,IF($I19=12,5,IF($I19=13,4,IF($I19=14,3,IF($I19=15,2,0)))))))+IF($I19=16,1,IF($I19=17,0,0))</f>
        <v>4</v>
      </c>
      <c r="K19" s="3"/>
      <c r="L19" s="2">
        <f aca="true" t="shared" si="11" ref="L19:L26">IF($K19=1,23,IF($K19=2,20,IF($K19=3,18,IF($K19=4,16,IF($K19=5,14,IF($K19=6,12,IF($K19=7,11,IF($K19=8,10,0))))))))+IF($K19=9,9,IF($K19=10,8,IF($K19=11,6,IF($K19=12,5,IF($K19=13,4,IF($K19=14,3,IF($K19=15,2,0)))))))+IF($K19=16,1,IF($K19=17,0,0))</f>
        <v>0</v>
      </c>
      <c r="M19" s="3">
        <v>10</v>
      </c>
      <c r="N19" s="2">
        <f aca="true" t="shared" si="12" ref="N19:N26">IF($M19=1,23,IF($M19=2,20,IF($M19=3,18,IF($M19=4,16,IF($M19=5,14,IF($M19=6,12,IF($M19=7,11,IF($M19=8,10,0))))))))+IF($M19=9,9,IF($M19=10,8,IF($M19=11,6,IF($M19=12,5,IF($M19=13,4,IF($M19=14,3,IF($M19=15,2,0)))))))+IF($M19=16,1,IF($M19=17,0,0))</f>
        <v>8</v>
      </c>
      <c r="O19" s="3"/>
      <c r="P19" s="2">
        <f aca="true" t="shared" si="13" ref="P19:P26">IF($O19=1,23,IF($O19=2,20,IF($O19=3,18,IF($O19=4,16,IF($O19=5,14,IF($O19=6,12,IF($O19=7,11,IF($O19=8,10,0))))))))+IF($O19=9,9,IF($O19=10,8,IF($O19=11,6,IF($O19=12,5,IF($O19=13,4,IF($O19=14,3,IF($O19=15,2,0)))))))+IF($O19=16,1,IF($O19=17,0,0))</f>
        <v>0</v>
      </c>
      <c r="Q19" s="3"/>
      <c r="R19" s="2">
        <f aca="true" t="shared" si="14" ref="R19:R26">IF($Q19=1,23,IF($Q19=2,20,IF($Q19=3,18,IF($Q19=4,16,IF($Q19=5,14,IF($Q19=6,12,IF($Q19=7,11,IF($Q19=8,10,0))))))))+IF($Q19=9,9,IF($Q19=10,8,IF($Q19=11,6,IF($Q19=12,5,IF($Q19=13,4,IF($Q19=14,3,IF($Q19=15,2,0)))))))+IF($Q19=16,1,IF($Q19=17,0,0))</f>
        <v>0</v>
      </c>
      <c r="S19" s="3"/>
      <c r="T19" s="2">
        <f aca="true" t="shared" si="15" ref="T19:T26">IF($S19=1,23,IF($S19=2,20,IF($S19=3,18,IF($S19=4,16,IF($S19=5,14,IF($S19=6,12,IF($S19=7,11,IF($S19=8,10,0))))))))+IF($S19=9,9,IF($S19=10,8,IF($S19=11,6,IF($S19=12,5,IF($S19=13,4,IF($S19=14,3,IF($S19=15,2,0)))))))+IF($S19=16,1,IF($S19=17,0,0))</f>
        <v>0</v>
      </c>
      <c r="U19" s="3"/>
      <c r="V19" s="2">
        <v>0</v>
      </c>
      <c r="W19" s="3"/>
      <c r="X19" s="2">
        <f t="shared" si="8"/>
        <v>0</v>
      </c>
      <c r="Y19" s="2" t="s">
        <v>89</v>
      </c>
      <c r="Z19" s="2" t="s">
        <v>58</v>
      </c>
      <c r="AA19" s="2" t="s">
        <v>90</v>
      </c>
    </row>
    <row r="20" spans="1:27" ht="12.75">
      <c r="A20" s="2">
        <v>15</v>
      </c>
      <c r="B20" s="2">
        <v>111</v>
      </c>
      <c r="C20" s="2" t="s">
        <v>221</v>
      </c>
      <c r="D20" s="2" t="s">
        <v>165</v>
      </c>
      <c r="E20" s="2" t="s">
        <v>166</v>
      </c>
      <c r="F20" s="2">
        <f t="shared" si="0"/>
        <v>11</v>
      </c>
      <c r="G20" s="3"/>
      <c r="H20" s="2">
        <f t="shared" si="9"/>
        <v>0</v>
      </c>
      <c r="I20" s="3"/>
      <c r="J20" s="2">
        <f t="shared" si="10"/>
        <v>0</v>
      </c>
      <c r="K20" s="3"/>
      <c r="L20" s="2">
        <f t="shared" si="11"/>
        <v>0</v>
      </c>
      <c r="M20" s="3"/>
      <c r="N20" s="2">
        <f t="shared" si="12"/>
        <v>0</v>
      </c>
      <c r="O20" s="3"/>
      <c r="P20" s="2">
        <f t="shared" si="13"/>
        <v>0</v>
      </c>
      <c r="Q20" s="3">
        <v>7</v>
      </c>
      <c r="R20" s="2">
        <f t="shared" si="14"/>
        <v>11</v>
      </c>
      <c r="S20" s="3"/>
      <c r="T20" s="2">
        <f t="shared" si="15"/>
        <v>0</v>
      </c>
      <c r="U20" s="3"/>
      <c r="V20" s="2">
        <v>0</v>
      </c>
      <c r="W20" s="3"/>
      <c r="X20" s="2">
        <f t="shared" si="8"/>
        <v>0</v>
      </c>
      <c r="Y20" s="2" t="s">
        <v>167</v>
      </c>
      <c r="Z20" s="2"/>
      <c r="AA20" s="2"/>
    </row>
    <row r="21" spans="1:27" ht="12.75">
      <c r="A21" s="2">
        <v>16</v>
      </c>
      <c r="B21" s="2">
        <v>112</v>
      </c>
      <c r="C21" s="2" t="s">
        <v>221</v>
      </c>
      <c r="D21" s="2" t="s">
        <v>178</v>
      </c>
      <c r="E21" s="2" t="s">
        <v>179</v>
      </c>
      <c r="F21" s="2">
        <f t="shared" si="0"/>
        <v>9</v>
      </c>
      <c r="G21" s="3"/>
      <c r="H21" s="2">
        <f t="shared" si="9"/>
        <v>0</v>
      </c>
      <c r="I21" s="3">
        <v>9</v>
      </c>
      <c r="J21" s="2">
        <f t="shared" si="10"/>
        <v>9</v>
      </c>
      <c r="K21" s="3"/>
      <c r="L21" s="2">
        <f t="shared" si="11"/>
        <v>0</v>
      </c>
      <c r="M21" s="3"/>
      <c r="N21" s="2">
        <f t="shared" si="12"/>
        <v>0</v>
      </c>
      <c r="O21" s="3"/>
      <c r="P21" s="2">
        <f t="shared" si="13"/>
        <v>0</v>
      </c>
      <c r="Q21" s="3"/>
      <c r="R21" s="2">
        <f t="shared" si="14"/>
        <v>0</v>
      </c>
      <c r="S21" s="3"/>
      <c r="T21" s="2">
        <f t="shared" si="15"/>
        <v>0</v>
      </c>
      <c r="U21" s="3"/>
      <c r="V21" s="2">
        <v>0</v>
      </c>
      <c r="W21" s="3"/>
      <c r="X21" s="2">
        <f t="shared" si="8"/>
        <v>0</v>
      </c>
      <c r="Y21" s="2"/>
      <c r="Z21" s="2"/>
      <c r="AA21" s="2" t="s">
        <v>180</v>
      </c>
    </row>
    <row r="22" spans="1:27" ht="12.75">
      <c r="A22" s="2">
        <v>17</v>
      </c>
      <c r="B22" s="2">
        <v>23</v>
      </c>
      <c r="C22" s="2" t="s">
        <v>221</v>
      </c>
      <c r="D22" s="2" t="s">
        <v>138</v>
      </c>
      <c r="E22" s="2" t="s">
        <v>139</v>
      </c>
      <c r="F22" s="2">
        <f t="shared" si="0"/>
        <v>6</v>
      </c>
      <c r="G22" s="3"/>
      <c r="H22" s="2">
        <f t="shared" si="9"/>
        <v>0</v>
      </c>
      <c r="I22" s="3">
        <v>11</v>
      </c>
      <c r="J22" s="2">
        <f t="shared" si="10"/>
        <v>6</v>
      </c>
      <c r="K22" s="3"/>
      <c r="L22" s="2">
        <f t="shared" si="11"/>
        <v>0</v>
      </c>
      <c r="M22" s="3"/>
      <c r="N22" s="2">
        <f t="shared" si="12"/>
        <v>0</v>
      </c>
      <c r="O22" s="3"/>
      <c r="P22" s="2">
        <f t="shared" si="13"/>
        <v>0</v>
      </c>
      <c r="Q22" s="3"/>
      <c r="R22" s="2">
        <f t="shared" si="14"/>
        <v>0</v>
      </c>
      <c r="S22" s="3"/>
      <c r="T22" s="2">
        <f t="shared" si="15"/>
        <v>0</v>
      </c>
      <c r="U22" s="3"/>
      <c r="V22" s="2">
        <v>0</v>
      </c>
      <c r="W22" s="3"/>
      <c r="X22" s="2">
        <f t="shared" si="8"/>
        <v>0</v>
      </c>
      <c r="Y22" s="2" t="s">
        <v>113</v>
      </c>
      <c r="Z22" s="2" t="s">
        <v>73</v>
      </c>
      <c r="AA22" s="2"/>
    </row>
    <row r="23" spans="1:27" ht="12.75">
      <c r="A23" s="2">
        <v>18</v>
      </c>
      <c r="B23" s="2">
        <v>229</v>
      </c>
      <c r="C23" s="2" t="s">
        <v>221</v>
      </c>
      <c r="D23" s="2" t="s">
        <v>181</v>
      </c>
      <c r="E23" s="2" t="s">
        <v>182</v>
      </c>
      <c r="F23" s="2">
        <f t="shared" si="0"/>
        <v>6</v>
      </c>
      <c r="G23" s="3"/>
      <c r="H23" s="2">
        <f t="shared" si="9"/>
        <v>0</v>
      </c>
      <c r="I23" s="3"/>
      <c r="J23" s="2">
        <f t="shared" si="10"/>
        <v>0</v>
      </c>
      <c r="K23" s="3"/>
      <c r="L23" s="2">
        <f t="shared" si="11"/>
        <v>0</v>
      </c>
      <c r="M23" s="3">
        <v>11</v>
      </c>
      <c r="N23" s="2">
        <f t="shared" si="12"/>
        <v>6</v>
      </c>
      <c r="O23" s="3"/>
      <c r="P23" s="2">
        <f t="shared" si="13"/>
        <v>0</v>
      </c>
      <c r="Q23" s="3"/>
      <c r="R23" s="2">
        <f t="shared" si="14"/>
        <v>0</v>
      </c>
      <c r="S23" s="3"/>
      <c r="T23" s="2">
        <f t="shared" si="15"/>
        <v>0</v>
      </c>
      <c r="U23" s="3"/>
      <c r="V23" s="2">
        <v>0</v>
      </c>
      <c r="W23" s="3"/>
      <c r="X23" s="2">
        <f t="shared" si="8"/>
        <v>0</v>
      </c>
      <c r="Y23" s="2" t="s">
        <v>183</v>
      </c>
      <c r="Z23" s="2" t="s">
        <v>53</v>
      </c>
      <c r="AA23" s="2" t="s">
        <v>184</v>
      </c>
    </row>
    <row r="24" spans="1:27" ht="12.75">
      <c r="A24" s="2">
        <v>19</v>
      </c>
      <c r="B24" s="2">
        <v>44</v>
      </c>
      <c r="C24" s="2" t="s">
        <v>221</v>
      </c>
      <c r="D24" s="2" t="s">
        <v>75</v>
      </c>
      <c r="E24" s="2" t="s">
        <v>80</v>
      </c>
      <c r="F24" s="2">
        <f t="shared" si="0"/>
        <v>3</v>
      </c>
      <c r="G24" s="3"/>
      <c r="H24" s="2">
        <f t="shared" si="9"/>
        <v>0</v>
      </c>
      <c r="I24" s="3">
        <v>14</v>
      </c>
      <c r="J24" s="2">
        <f t="shared" si="10"/>
        <v>3</v>
      </c>
      <c r="K24" s="3"/>
      <c r="L24" s="2">
        <f t="shared" si="11"/>
        <v>0</v>
      </c>
      <c r="M24" s="3"/>
      <c r="N24" s="2">
        <f t="shared" si="12"/>
        <v>0</v>
      </c>
      <c r="O24" s="3"/>
      <c r="P24" s="2">
        <f t="shared" si="13"/>
        <v>0</v>
      </c>
      <c r="Q24" s="3"/>
      <c r="R24" s="2">
        <f t="shared" si="14"/>
        <v>0</v>
      </c>
      <c r="S24" s="3"/>
      <c r="T24" s="2">
        <f t="shared" si="15"/>
        <v>0</v>
      </c>
      <c r="U24" s="3"/>
      <c r="V24" s="2">
        <v>0</v>
      </c>
      <c r="W24" s="3"/>
      <c r="X24" s="2">
        <f t="shared" si="8"/>
        <v>0</v>
      </c>
      <c r="Y24" s="2" t="s">
        <v>81</v>
      </c>
      <c r="Z24" s="2" t="s">
        <v>53</v>
      </c>
      <c r="AA24" s="2"/>
    </row>
    <row r="25" spans="1:27" ht="12.75">
      <c r="A25" s="2">
        <v>20</v>
      </c>
      <c r="B25" s="2">
        <v>4</v>
      </c>
      <c r="C25" s="2" t="s">
        <v>221</v>
      </c>
      <c r="D25" s="2" t="s">
        <v>151</v>
      </c>
      <c r="E25" s="2" t="s">
        <v>152</v>
      </c>
      <c r="F25" s="2">
        <f t="shared" si="0"/>
        <v>2</v>
      </c>
      <c r="G25" s="3"/>
      <c r="H25" s="2">
        <f t="shared" si="9"/>
        <v>0</v>
      </c>
      <c r="I25" s="3">
        <v>15</v>
      </c>
      <c r="J25" s="2">
        <f t="shared" si="10"/>
        <v>2</v>
      </c>
      <c r="K25" s="3"/>
      <c r="L25" s="2">
        <f t="shared" si="11"/>
        <v>0</v>
      </c>
      <c r="M25" s="3"/>
      <c r="N25" s="2">
        <f t="shared" si="12"/>
        <v>0</v>
      </c>
      <c r="O25" s="3"/>
      <c r="P25" s="2">
        <f t="shared" si="13"/>
        <v>0</v>
      </c>
      <c r="Q25" s="3"/>
      <c r="R25" s="2">
        <f t="shared" si="14"/>
        <v>0</v>
      </c>
      <c r="S25" s="3"/>
      <c r="T25" s="2">
        <f t="shared" si="15"/>
        <v>0</v>
      </c>
      <c r="U25" s="3"/>
      <c r="V25" s="2">
        <v>0</v>
      </c>
      <c r="W25" s="3"/>
      <c r="X25" s="2">
        <f t="shared" si="8"/>
        <v>0</v>
      </c>
      <c r="Y25" s="2" t="s">
        <v>153</v>
      </c>
      <c r="Z25" s="2" t="s">
        <v>73</v>
      </c>
      <c r="AA25" s="2"/>
    </row>
    <row r="26" spans="1:27" ht="12.75">
      <c r="A26" s="2">
        <v>21</v>
      </c>
      <c r="B26" s="2">
        <v>5</v>
      </c>
      <c r="C26" s="2" t="s">
        <v>221</v>
      </c>
      <c r="D26" s="2" t="s">
        <v>13</v>
      </c>
      <c r="E26" s="2" t="s">
        <v>14</v>
      </c>
      <c r="F26" s="2">
        <f t="shared" si="0"/>
        <v>1</v>
      </c>
      <c r="G26" s="3"/>
      <c r="H26" s="2">
        <f t="shared" si="9"/>
        <v>0</v>
      </c>
      <c r="I26" s="3">
        <v>16</v>
      </c>
      <c r="J26" s="2">
        <f t="shared" si="10"/>
        <v>1</v>
      </c>
      <c r="K26" s="3"/>
      <c r="L26" s="2">
        <f t="shared" si="11"/>
        <v>0</v>
      </c>
      <c r="M26" s="3"/>
      <c r="N26" s="2">
        <f t="shared" si="12"/>
        <v>0</v>
      </c>
      <c r="O26" s="3"/>
      <c r="P26" s="2">
        <f t="shared" si="13"/>
        <v>0</v>
      </c>
      <c r="Q26" s="3"/>
      <c r="R26" s="2">
        <f t="shared" si="14"/>
        <v>0</v>
      </c>
      <c r="S26" s="3"/>
      <c r="T26" s="2">
        <f t="shared" si="15"/>
        <v>0</v>
      </c>
      <c r="U26" s="3"/>
      <c r="V26" s="2">
        <v>0</v>
      </c>
      <c r="W26" s="3"/>
      <c r="X26" s="2">
        <f t="shared" si="8"/>
        <v>0</v>
      </c>
      <c r="Y26" s="2" t="s">
        <v>15</v>
      </c>
      <c r="Z26" s="2"/>
      <c r="AA26" s="2"/>
    </row>
  </sheetData>
  <sheetProtection/>
  <mergeCells count="10">
    <mergeCell ref="B2:M2"/>
    <mergeCell ref="G4:H4"/>
    <mergeCell ref="I4:J4"/>
    <mergeCell ref="K4:L4"/>
    <mergeCell ref="M4:N4"/>
    <mergeCell ref="W4:X4"/>
    <mergeCell ref="O4:P4"/>
    <mergeCell ref="Q4:R4"/>
    <mergeCell ref="S4:T4"/>
    <mergeCell ref="U4:V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A19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12.421875" style="0" customWidth="1"/>
    <col min="2" max="2" width="8.57421875" style="0" customWidth="1"/>
    <col min="3" max="3" width="16.8515625" style="0" customWidth="1"/>
    <col min="4" max="5" width="18.28125" style="0" customWidth="1"/>
    <col min="6" max="6" width="15.57421875" style="0" customWidth="1"/>
    <col min="25" max="25" width="22.28125" style="0" customWidth="1"/>
    <col min="27" max="27" width="54.140625" style="0" customWidth="1"/>
  </cols>
  <sheetData>
    <row r="2" spans="2:13" ht="15.75">
      <c r="B2" s="23" t="s">
        <v>218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4" spans="1:27" ht="15.7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2" t="str">
        <f>"May 30"</f>
        <v>May 30</v>
      </c>
      <c r="H4" s="22"/>
      <c r="I4" s="22" t="str">
        <f>"June 6"</f>
        <v>June 6</v>
      </c>
      <c r="J4" s="22"/>
      <c r="K4" s="22" t="str">
        <f>"June 13"</f>
        <v>June 13</v>
      </c>
      <c r="L4" s="22"/>
      <c r="M4" s="22" t="str">
        <f>"June 20"</f>
        <v>June 20</v>
      </c>
      <c r="N4" s="22"/>
      <c r="O4" s="22" t="str">
        <f>"June 27"</f>
        <v>June 27</v>
      </c>
      <c r="P4" s="22"/>
      <c r="Q4" s="22" t="str">
        <f>"July 4"</f>
        <v>July 4</v>
      </c>
      <c r="R4" s="22"/>
      <c r="S4" s="22" t="str">
        <f>"July 11"</f>
        <v>July 11</v>
      </c>
      <c r="T4" s="22"/>
      <c r="U4" s="22" t="str">
        <f>"July 25"</f>
        <v>July 25</v>
      </c>
      <c r="V4" s="22"/>
      <c r="W4" s="22" t="str">
        <f>"Sept 26"</f>
        <v>Sept 26</v>
      </c>
      <c r="X4" s="22"/>
      <c r="Y4" s="1" t="s">
        <v>8</v>
      </c>
      <c r="Z4" s="1" t="s">
        <v>9</v>
      </c>
      <c r="AA4" s="1" t="s">
        <v>10</v>
      </c>
    </row>
    <row r="5" spans="7:24" ht="12.75">
      <c r="G5" s="2" t="s">
        <v>6</v>
      </c>
      <c r="H5" s="2" t="s">
        <v>7</v>
      </c>
      <c r="I5" s="2" t="s">
        <v>6</v>
      </c>
      <c r="J5" s="2" t="s">
        <v>7</v>
      </c>
      <c r="K5" s="2" t="s">
        <v>6</v>
      </c>
      <c r="L5" s="2" t="s">
        <v>7</v>
      </c>
      <c r="M5" s="2" t="s">
        <v>6</v>
      </c>
      <c r="N5" s="2" t="s">
        <v>7</v>
      </c>
      <c r="O5" s="2" t="s">
        <v>6</v>
      </c>
      <c r="P5" s="2" t="s">
        <v>7</v>
      </c>
      <c r="Q5" s="2" t="s">
        <v>6</v>
      </c>
      <c r="R5" s="2" t="s">
        <v>7</v>
      </c>
      <c r="S5" s="2" t="s">
        <v>6</v>
      </c>
      <c r="T5" s="2" t="s">
        <v>7</v>
      </c>
      <c r="U5" s="2" t="s">
        <v>6</v>
      </c>
      <c r="V5" s="2" t="s">
        <v>7</v>
      </c>
      <c r="W5" s="2" t="s">
        <v>6</v>
      </c>
      <c r="X5" s="2" t="s">
        <v>7</v>
      </c>
    </row>
    <row r="6" spans="1:27" ht="12.75">
      <c r="A6" s="9">
        <v>1</v>
      </c>
      <c r="B6" s="9">
        <v>22</v>
      </c>
      <c r="C6" s="9" t="s">
        <v>219</v>
      </c>
      <c r="D6" s="9" t="s">
        <v>128</v>
      </c>
      <c r="E6" s="9" t="s">
        <v>126</v>
      </c>
      <c r="F6" s="9">
        <f aca="true" t="shared" si="0" ref="F6:F19">H6+J6+L6+N6+P6+R6+T6+V6+X6</f>
        <v>155</v>
      </c>
      <c r="G6" s="3">
        <v>2</v>
      </c>
      <c r="H6" s="2">
        <f aca="true" t="shared" si="1" ref="H6:H16">IF($G6=1,23,IF($G6=2,20,IF($G6=3,18,IF($G6=4,16,IF($G6=5,14,IF($G6=6,12,IF($G6=7,11,IF($G6=8,10,0))))))))+IF($G6=9,9,IF($G6=10,8,IF($G6=11,6,IF($G6=12,5,IF($G6=13,4,IF($G6=14,3,IF($G6=15,2,0)))))))+IF($G6=16,1,IF($G6=17,0,0))</f>
        <v>20</v>
      </c>
      <c r="I6" s="3">
        <v>2</v>
      </c>
      <c r="J6" s="2">
        <f aca="true" t="shared" si="2" ref="J6:J16">IF($I6=1,23,IF($I6=2,20,IF($I6=3,18,IF($I6=4,16,IF($I6=5,14,IF($I6=6,12,IF($I6=7,11,IF($I6=8,10,0))))))))+IF($I6=9,9,IF($I6=10,8,IF($I6=11,6,IF($I6=12,5,IF($I6=13,4,IF($I6=14,3,IF($I6=15,2,0)))))))+IF($I6=16,1,IF($I6=17,0,0))</f>
        <v>20</v>
      </c>
      <c r="K6" s="3">
        <v>2</v>
      </c>
      <c r="L6" s="2">
        <f aca="true" t="shared" si="3" ref="L6:L16">IF($K6=1,23,IF($K6=2,20,IF($K6=3,18,IF($K6=4,16,IF($K6=5,14,IF($K6=6,12,IF($K6=7,11,IF($K6=8,10,0))))))))+IF($K6=9,9,IF($K6=10,8,IF($K6=11,6,IF($K6=12,5,IF($K6=13,4,IF($K6=14,3,IF($K6=15,2,0)))))))+IF($K6=16,1,IF($K6=17,0,0))</f>
        <v>20</v>
      </c>
      <c r="M6" s="3">
        <v>1</v>
      </c>
      <c r="N6" s="2">
        <f aca="true" t="shared" si="4" ref="N6:N16">IF($M6=1,23,IF($M6=2,20,IF($M6=3,18,IF($M6=4,16,IF($M6=5,14,IF($M6=6,12,IF($M6=7,11,IF($M6=8,10,0))))))))+IF($M6=9,9,IF($M6=10,8,IF($M6=11,6,IF($M6=12,5,IF($M6=13,4,IF($M6=14,3,IF($M6=15,2,0)))))))+IF($M6=16,1,IF($M6=17,0,0))</f>
        <v>23</v>
      </c>
      <c r="O6" s="3"/>
      <c r="P6" s="2">
        <f aca="true" t="shared" si="5" ref="P6:P16">IF($O6=1,23,IF($O6=2,20,IF($O6=3,18,IF($O6=4,16,IF($O6=5,14,IF($O6=6,12,IF($O6=7,11,IF($O6=8,10,0))))))))+IF($O6=9,9,IF($O6=10,8,IF($O6=11,6,IF($O6=12,5,IF($O6=13,4,IF($O6=14,3,IF($O6=15,2,0)))))))+IF($O6=16,1,IF($O6=17,0,0))</f>
        <v>0</v>
      </c>
      <c r="Q6" s="3">
        <v>2</v>
      </c>
      <c r="R6" s="2">
        <f aca="true" t="shared" si="6" ref="R6:R16">IF($Q6=1,23,IF($Q6=2,20,IF($Q6=3,18,IF($Q6=4,16,IF($Q6=5,14,IF($Q6=6,12,IF($Q6=7,11,IF($Q6=8,10,0))))))))+IF($Q6=9,9,IF($Q6=10,8,IF($Q6=11,6,IF($Q6=12,5,IF($Q6=13,4,IF($Q6=14,3,IF($Q6=15,2,0)))))))+IF($Q6=16,1,IF($Q6=17,0,0))</f>
        <v>20</v>
      </c>
      <c r="S6" s="3">
        <v>3</v>
      </c>
      <c r="T6" s="2">
        <f aca="true" t="shared" si="7" ref="T6:T16">IF($S6=1,23,IF($S6=2,20,IF($S6=3,18,IF($S6=4,16,IF($S6=5,14,IF($S6=6,12,IF($S6=7,11,IF($S6=8,10,0))))))))+IF($S6=9,9,IF($S6=10,8,IF($S6=11,6,IF($S6=12,5,IF($S6=13,4,IF($S6=14,3,IF($S6=15,2,0)))))))+IF($S6=16,1,IF($S6=17,0,0))</f>
        <v>18</v>
      </c>
      <c r="U6" s="11">
        <v>3</v>
      </c>
      <c r="V6" s="2">
        <f aca="true" t="shared" si="8" ref="V6:V16">IF($U6=1,23,IF($U6=2,20,IF($U6=3,18,IF($U6=4,16,IF($U6=5,14,IF($U6=6,12,IF($U6=7,11,IF($U6=8,10,0))))))))+IF($U6=9,9,IF($U6=10,8,IF($U6=11,6,IF($U6=12,5,IF($U6=13,4,IF($U6=14,3,IF($U6=15,2,0)))))))+IF($U6=16,1,IF($U6=17,0,0))</f>
        <v>18</v>
      </c>
      <c r="W6" s="3">
        <v>4</v>
      </c>
      <c r="X6" s="2">
        <f aca="true" t="shared" si="9" ref="X6:X19">IF($W6=1,23,IF($W6=2,20,IF($W6=3,18,IF($W6=4,16,IF($W6=5,14,IF($W6=6,12,IF($W6=7,11,IF($W6=8,10,0))))))))+IF($W6=9,9,IF($W6=10,8,IF($W6=11,6,IF($W6=12,5,IF($W6=13,4,IF($W6=14,3,IF($W6=15,2,0)))))))+IF($W6=16,1,IF($W6=17,0,0))</f>
        <v>16</v>
      </c>
      <c r="Y6" s="2" t="s">
        <v>77</v>
      </c>
      <c r="Z6" s="2" t="s">
        <v>58</v>
      </c>
      <c r="AA6" s="2" t="s">
        <v>129</v>
      </c>
    </row>
    <row r="7" spans="1:27" ht="12.75">
      <c r="A7" s="9">
        <v>2</v>
      </c>
      <c r="B7" s="9">
        <v>15</v>
      </c>
      <c r="C7" s="9" t="s">
        <v>219</v>
      </c>
      <c r="D7" s="9" t="s">
        <v>107</v>
      </c>
      <c r="E7" s="9" t="s">
        <v>108</v>
      </c>
      <c r="F7" s="9">
        <f t="shared" si="0"/>
        <v>111</v>
      </c>
      <c r="G7" s="3">
        <v>5</v>
      </c>
      <c r="H7" s="2">
        <f t="shared" si="1"/>
        <v>14</v>
      </c>
      <c r="I7" s="3">
        <v>5</v>
      </c>
      <c r="J7" s="2">
        <f t="shared" si="2"/>
        <v>14</v>
      </c>
      <c r="K7" s="3">
        <v>5</v>
      </c>
      <c r="L7" s="2">
        <f t="shared" si="3"/>
        <v>14</v>
      </c>
      <c r="M7" s="3">
        <v>2</v>
      </c>
      <c r="N7" s="2">
        <f t="shared" si="4"/>
        <v>20</v>
      </c>
      <c r="O7" s="3"/>
      <c r="P7" s="2">
        <f t="shared" si="5"/>
        <v>0</v>
      </c>
      <c r="Q7" s="3">
        <v>8</v>
      </c>
      <c r="R7" s="2">
        <f t="shared" si="6"/>
        <v>10</v>
      </c>
      <c r="S7" s="3">
        <v>4</v>
      </c>
      <c r="T7" s="2">
        <f t="shared" si="7"/>
        <v>16</v>
      </c>
      <c r="U7" s="11">
        <v>7</v>
      </c>
      <c r="V7" s="2">
        <f t="shared" si="8"/>
        <v>11</v>
      </c>
      <c r="W7" s="3">
        <v>6</v>
      </c>
      <c r="X7" s="2">
        <f t="shared" si="9"/>
        <v>12</v>
      </c>
      <c r="Y7" s="2" t="s">
        <v>109</v>
      </c>
      <c r="Z7" s="2" t="s">
        <v>58</v>
      </c>
      <c r="AA7" s="2" t="s">
        <v>110</v>
      </c>
    </row>
    <row r="8" spans="1:27" ht="12.75">
      <c r="A8" s="9">
        <v>3</v>
      </c>
      <c r="B8" s="9">
        <v>20</v>
      </c>
      <c r="C8" s="9" t="s">
        <v>219</v>
      </c>
      <c r="D8" s="9" t="s">
        <v>117</v>
      </c>
      <c r="E8" s="9" t="s">
        <v>118</v>
      </c>
      <c r="F8" s="9">
        <f t="shared" si="0"/>
        <v>110</v>
      </c>
      <c r="G8" s="3">
        <v>3</v>
      </c>
      <c r="H8" s="2">
        <f t="shared" si="1"/>
        <v>18</v>
      </c>
      <c r="I8" s="3">
        <v>4</v>
      </c>
      <c r="J8" s="2">
        <f t="shared" si="2"/>
        <v>16</v>
      </c>
      <c r="K8" s="3">
        <v>1</v>
      </c>
      <c r="L8" s="2">
        <f t="shared" si="3"/>
        <v>23</v>
      </c>
      <c r="M8" s="3"/>
      <c r="N8" s="2">
        <f t="shared" si="4"/>
        <v>0</v>
      </c>
      <c r="O8" s="3"/>
      <c r="P8" s="2">
        <f t="shared" si="5"/>
        <v>0</v>
      </c>
      <c r="Q8" s="3">
        <v>1</v>
      </c>
      <c r="R8" s="2">
        <f t="shared" si="6"/>
        <v>23</v>
      </c>
      <c r="S8" s="3"/>
      <c r="T8" s="2">
        <f t="shared" si="7"/>
        <v>0</v>
      </c>
      <c r="U8" s="11">
        <v>4</v>
      </c>
      <c r="V8" s="2">
        <f t="shared" si="8"/>
        <v>16</v>
      </c>
      <c r="W8" s="3">
        <v>5</v>
      </c>
      <c r="X8" s="2">
        <f t="shared" si="9"/>
        <v>14</v>
      </c>
      <c r="Y8" s="2" t="s">
        <v>77</v>
      </c>
      <c r="Z8" s="2" t="s">
        <v>53</v>
      </c>
      <c r="AA8" s="2" t="s">
        <v>119</v>
      </c>
    </row>
    <row r="9" spans="1:27" ht="12.75">
      <c r="A9" s="2">
        <v>4</v>
      </c>
      <c r="B9" s="2">
        <v>73</v>
      </c>
      <c r="C9" s="2" t="s">
        <v>219</v>
      </c>
      <c r="D9" s="2" t="s">
        <v>100</v>
      </c>
      <c r="E9" s="2" t="s">
        <v>120</v>
      </c>
      <c r="F9" s="2">
        <f t="shared" si="0"/>
        <v>105</v>
      </c>
      <c r="G9" s="3">
        <v>1</v>
      </c>
      <c r="H9" s="2">
        <f t="shared" si="1"/>
        <v>23</v>
      </c>
      <c r="I9" s="3">
        <v>1</v>
      </c>
      <c r="J9" s="2">
        <f t="shared" si="2"/>
        <v>23</v>
      </c>
      <c r="K9" s="3">
        <v>4</v>
      </c>
      <c r="L9" s="2">
        <f t="shared" si="3"/>
        <v>16</v>
      </c>
      <c r="M9" s="3"/>
      <c r="N9" s="2">
        <f t="shared" si="4"/>
        <v>0</v>
      </c>
      <c r="O9" s="3"/>
      <c r="P9" s="2">
        <f t="shared" si="5"/>
        <v>0</v>
      </c>
      <c r="Q9" s="3"/>
      <c r="R9" s="2">
        <f t="shared" si="6"/>
        <v>0</v>
      </c>
      <c r="S9" s="3"/>
      <c r="T9" s="2">
        <f t="shared" si="7"/>
        <v>0</v>
      </c>
      <c r="U9" s="11">
        <v>2</v>
      </c>
      <c r="V9" s="2">
        <f t="shared" si="8"/>
        <v>20</v>
      </c>
      <c r="W9" s="3">
        <v>1</v>
      </c>
      <c r="X9" s="2">
        <f t="shared" si="9"/>
        <v>23</v>
      </c>
      <c r="Y9" s="2" t="s">
        <v>121</v>
      </c>
      <c r="Z9" s="2" t="s">
        <v>73</v>
      </c>
      <c r="AA9" s="2"/>
    </row>
    <row r="10" spans="1:27" ht="12.75">
      <c r="A10" s="2">
        <v>5</v>
      </c>
      <c r="B10" s="2">
        <v>19</v>
      </c>
      <c r="C10" s="2" t="s">
        <v>219</v>
      </c>
      <c r="D10" s="2" t="s">
        <v>125</v>
      </c>
      <c r="E10" s="2" t="s">
        <v>126</v>
      </c>
      <c r="F10" s="2">
        <f t="shared" si="0"/>
        <v>104</v>
      </c>
      <c r="G10" s="3">
        <v>8</v>
      </c>
      <c r="H10" s="2">
        <f t="shared" si="1"/>
        <v>10</v>
      </c>
      <c r="I10" s="3">
        <v>8</v>
      </c>
      <c r="J10" s="2">
        <f t="shared" si="2"/>
        <v>10</v>
      </c>
      <c r="K10" s="3">
        <v>6</v>
      </c>
      <c r="L10" s="2">
        <f t="shared" si="3"/>
        <v>12</v>
      </c>
      <c r="M10" s="3">
        <v>3</v>
      </c>
      <c r="N10" s="2">
        <f t="shared" si="4"/>
        <v>18</v>
      </c>
      <c r="O10" s="3"/>
      <c r="P10" s="2">
        <f t="shared" si="5"/>
        <v>0</v>
      </c>
      <c r="Q10" s="3">
        <v>7</v>
      </c>
      <c r="R10" s="2">
        <f t="shared" si="6"/>
        <v>11</v>
      </c>
      <c r="S10" s="3">
        <v>5</v>
      </c>
      <c r="T10" s="2">
        <f t="shared" si="7"/>
        <v>14</v>
      </c>
      <c r="U10" s="11">
        <v>1</v>
      </c>
      <c r="V10" s="2">
        <f t="shared" si="8"/>
        <v>23</v>
      </c>
      <c r="W10" s="3">
        <v>11</v>
      </c>
      <c r="X10" s="2">
        <f t="shared" si="9"/>
        <v>6</v>
      </c>
      <c r="Y10" s="2" t="s">
        <v>77</v>
      </c>
      <c r="Z10" s="2" t="s">
        <v>58</v>
      </c>
      <c r="AA10" s="2" t="s">
        <v>127</v>
      </c>
    </row>
    <row r="11" spans="1:27" ht="12.75">
      <c r="A11" s="2">
        <v>6</v>
      </c>
      <c r="B11" s="2">
        <v>12</v>
      </c>
      <c r="C11" s="2" t="s">
        <v>219</v>
      </c>
      <c r="D11" s="2" t="s">
        <v>100</v>
      </c>
      <c r="E11" s="2" t="s">
        <v>101</v>
      </c>
      <c r="F11" s="2">
        <f t="shared" si="0"/>
        <v>98</v>
      </c>
      <c r="G11" s="3">
        <v>4</v>
      </c>
      <c r="H11" s="2">
        <f t="shared" si="1"/>
        <v>16</v>
      </c>
      <c r="I11" s="3">
        <v>3</v>
      </c>
      <c r="J11" s="2">
        <f t="shared" si="2"/>
        <v>18</v>
      </c>
      <c r="K11" s="3"/>
      <c r="L11" s="2">
        <f t="shared" si="3"/>
        <v>0</v>
      </c>
      <c r="M11" s="3"/>
      <c r="N11" s="2">
        <f t="shared" si="4"/>
        <v>0</v>
      </c>
      <c r="O11" s="3"/>
      <c r="P11" s="2">
        <f t="shared" si="5"/>
        <v>0</v>
      </c>
      <c r="Q11" s="3">
        <v>4</v>
      </c>
      <c r="R11" s="2">
        <f t="shared" si="6"/>
        <v>16</v>
      </c>
      <c r="S11" s="3">
        <v>2</v>
      </c>
      <c r="T11" s="2">
        <f t="shared" si="7"/>
        <v>20</v>
      </c>
      <c r="U11" s="11">
        <v>8</v>
      </c>
      <c r="V11" s="2">
        <f t="shared" si="8"/>
        <v>10</v>
      </c>
      <c r="W11" s="3">
        <v>3</v>
      </c>
      <c r="X11" s="2">
        <f t="shared" si="9"/>
        <v>18</v>
      </c>
      <c r="Y11" s="2" t="s">
        <v>102</v>
      </c>
      <c r="Z11" s="2" t="s">
        <v>58</v>
      </c>
      <c r="AA11" s="2" t="s">
        <v>103</v>
      </c>
    </row>
    <row r="12" spans="1:27" ht="12.75">
      <c r="A12" s="2">
        <v>7</v>
      </c>
      <c r="B12" s="2">
        <v>53</v>
      </c>
      <c r="C12" s="2" t="s">
        <v>219</v>
      </c>
      <c r="D12" s="2" t="s">
        <v>130</v>
      </c>
      <c r="E12" s="2" t="s">
        <v>131</v>
      </c>
      <c r="F12" s="2">
        <f t="shared" si="0"/>
        <v>89</v>
      </c>
      <c r="G12" s="3"/>
      <c r="H12" s="2">
        <f t="shared" si="1"/>
        <v>0</v>
      </c>
      <c r="I12" s="3"/>
      <c r="J12" s="2">
        <f t="shared" si="2"/>
        <v>0</v>
      </c>
      <c r="K12" s="3">
        <v>3</v>
      </c>
      <c r="L12" s="2">
        <f t="shared" si="3"/>
        <v>18</v>
      </c>
      <c r="M12" s="3"/>
      <c r="N12" s="2">
        <f t="shared" si="4"/>
        <v>0</v>
      </c>
      <c r="O12" s="3"/>
      <c r="P12" s="2">
        <f t="shared" si="5"/>
        <v>0</v>
      </c>
      <c r="Q12" s="3">
        <v>5</v>
      </c>
      <c r="R12" s="2">
        <f t="shared" si="6"/>
        <v>14</v>
      </c>
      <c r="S12" s="3">
        <v>1</v>
      </c>
      <c r="T12" s="2">
        <f t="shared" si="7"/>
        <v>23</v>
      </c>
      <c r="U12" s="11">
        <v>5</v>
      </c>
      <c r="V12" s="2">
        <f t="shared" si="8"/>
        <v>14</v>
      </c>
      <c r="W12" s="3">
        <v>2</v>
      </c>
      <c r="X12" s="2">
        <f t="shared" si="9"/>
        <v>20</v>
      </c>
      <c r="Y12" s="2" t="s">
        <v>132</v>
      </c>
      <c r="Z12" s="2" t="s">
        <v>53</v>
      </c>
      <c r="AA12" s="2"/>
    </row>
    <row r="13" spans="1:27" ht="12.75">
      <c r="A13" s="2">
        <v>8</v>
      </c>
      <c r="B13" s="2">
        <v>75</v>
      </c>
      <c r="C13" s="2" t="s">
        <v>219</v>
      </c>
      <c r="D13" s="2" t="s">
        <v>96</v>
      </c>
      <c r="E13" s="2" t="s">
        <v>97</v>
      </c>
      <c r="F13" s="2">
        <f t="shared" si="0"/>
        <v>75</v>
      </c>
      <c r="G13" s="3">
        <v>7</v>
      </c>
      <c r="H13" s="2">
        <f t="shared" si="1"/>
        <v>11</v>
      </c>
      <c r="I13" s="3"/>
      <c r="J13" s="2">
        <f t="shared" si="2"/>
        <v>0</v>
      </c>
      <c r="K13" s="3">
        <v>7</v>
      </c>
      <c r="L13" s="2">
        <f t="shared" si="3"/>
        <v>11</v>
      </c>
      <c r="M13" s="3"/>
      <c r="N13" s="2">
        <f t="shared" si="4"/>
        <v>0</v>
      </c>
      <c r="O13" s="3"/>
      <c r="P13" s="2">
        <f t="shared" si="5"/>
        <v>0</v>
      </c>
      <c r="Q13" s="3">
        <v>3</v>
      </c>
      <c r="R13" s="2">
        <f t="shared" si="6"/>
        <v>18</v>
      </c>
      <c r="S13" s="3">
        <v>6</v>
      </c>
      <c r="T13" s="2">
        <f t="shared" si="7"/>
        <v>12</v>
      </c>
      <c r="U13" s="11">
        <v>6</v>
      </c>
      <c r="V13" s="2">
        <f t="shared" si="8"/>
        <v>12</v>
      </c>
      <c r="W13" s="3">
        <v>7</v>
      </c>
      <c r="X13" s="2">
        <f t="shared" si="9"/>
        <v>11</v>
      </c>
      <c r="Y13" s="2" t="s">
        <v>98</v>
      </c>
      <c r="Z13" s="2" t="s">
        <v>58</v>
      </c>
      <c r="AA13" s="2"/>
    </row>
    <row r="14" spans="1:27" ht="12.75">
      <c r="A14" s="2">
        <v>9</v>
      </c>
      <c r="B14" s="2">
        <v>2</v>
      </c>
      <c r="C14" s="2" t="s">
        <v>219</v>
      </c>
      <c r="D14" s="2" t="s">
        <v>122</v>
      </c>
      <c r="E14" s="2" t="s">
        <v>123</v>
      </c>
      <c r="F14" s="2">
        <f t="shared" si="0"/>
        <v>71</v>
      </c>
      <c r="G14" s="3">
        <v>6</v>
      </c>
      <c r="H14" s="2">
        <f t="shared" si="1"/>
        <v>12</v>
      </c>
      <c r="I14" s="3">
        <v>6</v>
      </c>
      <c r="J14" s="2">
        <f t="shared" si="2"/>
        <v>12</v>
      </c>
      <c r="K14" s="3"/>
      <c r="L14" s="2">
        <f t="shared" si="3"/>
        <v>0</v>
      </c>
      <c r="M14" s="3">
        <v>4</v>
      </c>
      <c r="N14" s="2">
        <f t="shared" si="4"/>
        <v>16</v>
      </c>
      <c r="O14" s="3"/>
      <c r="P14" s="2">
        <f t="shared" si="5"/>
        <v>0</v>
      </c>
      <c r="Q14" s="3">
        <v>6</v>
      </c>
      <c r="R14" s="2">
        <f t="shared" si="6"/>
        <v>12</v>
      </c>
      <c r="S14" s="3">
        <v>7</v>
      </c>
      <c r="T14" s="2">
        <f t="shared" si="7"/>
        <v>11</v>
      </c>
      <c r="U14" s="11"/>
      <c r="V14" s="2">
        <f t="shared" si="8"/>
        <v>0</v>
      </c>
      <c r="W14" s="3">
        <v>10</v>
      </c>
      <c r="X14" s="2">
        <f t="shared" si="9"/>
        <v>8</v>
      </c>
      <c r="Y14" s="2" t="s">
        <v>77</v>
      </c>
      <c r="Z14" s="2" t="s">
        <v>58</v>
      </c>
      <c r="AA14" s="2" t="s">
        <v>124</v>
      </c>
    </row>
    <row r="15" spans="1:27" ht="12.75">
      <c r="A15" s="2">
        <v>10</v>
      </c>
      <c r="B15" s="2">
        <v>46</v>
      </c>
      <c r="C15" s="2" t="s">
        <v>219</v>
      </c>
      <c r="D15" s="2" t="s">
        <v>111</v>
      </c>
      <c r="E15" s="2" t="s">
        <v>112</v>
      </c>
      <c r="F15" s="2">
        <f t="shared" si="0"/>
        <v>11</v>
      </c>
      <c r="G15" s="3"/>
      <c r="H15" s="2">
        <f t="shared" si="1"/>
        <v>0</v>
      </c>
      <c r="I15" s="3">
        <v>7</v>
      </c>
      <c r="J15" s="2">
        <f t="shared" si="2"/>
        <v>11</v>
      </c>
      <c r="K15" s="3"/>
      <c r="L15" s="2">
        <f t="shared" si="3"/>
        <v>0</v>
      </c>
      <c r="M15" s="3"/>
      <c r="N15" s="2">
        <f t="shared" si="4"/>
        <v>0</v>
      </c>
      <c r="O15" s="3"/>
      <c r="P15" s="2">
        <f t="shared" si="5"/>
        <v>0</v>
      </c>
      <c r="Q15" s="3"/>
      <c r="R15" s="2">
        <f t="shared" si="6"/>
        <v>0</v>
      </c>
      <c r="S15" s="3"/>
      <c r="T15" s="2">
        <f t="shared" si="7"/>
        <v>0</v>
      </c>
      <c r="U15" s="3"/>
      <c r="V15" s="2">
        <f t="shared" si="8"/>
        <v>0</v>
      </c>
      <c r="W15" s="3"/>
      <c r="X15" s="2">
        <f t="shared" si="9"/>
        <v>0</v>
      </c>
      <c r="Y15" s="2" t="s">
        <v>113</v>
      </c>
      <c r="Z15" s="2" t="s">
        <v>62</v>
      </c>
      <c r="AA15" s="2"/>
    </row>
    <row r="16" spans="1:27" ht="12.75">
      <c r="A16" s="2">
        <v>11</v>
      </c>
      <c r="B16" s="2">
        <v>39</v>
      </c>
      <c r="C16" s="2" t="s">
        <v>219</v>
      </c>
      <c r="D16" s="2" t="s">
        <v>114</v>
      </c>
      <c r="E16" s="2" t="s">
        <v>115</v>
      </c>
      <c r="F16" s="2">
        <f t="shared" si="0"/>
        <v>10</v>
      </c>
      <c r="G16" s="3"/>
      <c r="H16" s="2">
        <f t="shared" si="1"/>
        <v>0</v>
      </c>
      <c r="I16" s="3"/>
      <c r="J16" s="2">
        <f t="shared" si="2"/>
        <v>0</v>
      </c>
      <c r="K16" s="3">
        <v>8</v>
      </c>
      <c r="L16" s="2">
        <f t="shared" si="3"/>
        <v>10</v>
      </c>
      <c r="M16" s="3"/>
      <c r="N16" s="2">
        <f t="shared" si="4"/>
        <v>0</v>
      </c>
      <c r="O16" s="3"/>
      <c r="P16" s="2">
        <f t="shared" si="5"/>
        <v>0</v>
      </c>
      <c r="Q16" s="3"/>
      <c r="R16" s="2">
        <f t="shared" si="6"/>
        <v>0</v>
      </c>
      <c r="S16" s="3"/>
      <c r="T16" s="2">
        <f t="shared" si="7"/>
        <v>0</v>
      </c>
      <c r="U16" s="3"/>
      <c r="V16" s="2">
        <f t="shared" si="8"/>
        <v>0</v>
      </c>
      <c r="W16" s="3"/>
      <c r="X16" s="2">
        <f t="shared" si="9"/>
        <v>0</v>
      </c>
      <c r="Y16" s="2" t="s">
        <v>77</v>
      </c>
      <c r="Z16" s="2" t="s">
        <v>58</v>
      </c>
      <c r="AA16" s="2" t="s">
        <v>116</v>
      </c>
    </row>
    <row r="17" spans="1:27" ht="12.75">
      <c r="A17" s="2">
        <v>12</v>
      </c>
      <c r="B17" s="2">
        <v>49</v>
      </c>
      <c r="C17" s="12" t="s">
        <v>219</v>
      </c>
      <c r="D17" s="12" t="s">
        <v>342</v>
      </c>
      <c r="E17" s="12" t="s">
        <v>176</v>
      </c>
      <c r="F17" s="2">
        <f t="shared" si="0"/>
        <v>10</v>
      </c>
      <c r="G17" s="3"/>
      <c r="H17" s="2"/>
      <c r="I17" s="3"/>
      <c r="J17" s="2"/>
      <c r="K17" s="3"/>
      <c r="L17" s="2"/>
      <c r="M17" s="3"/>
      <c r="N17" s="2"/>
      <c r="O17" s="3"/>
      <c r="P17" s="2"/>
      <c r="Q17" s="3"/>
      <c r="R17" s="2"/>
      <c r="S17" s="3"/>
      <c r="T17" s="2"/>
      <c r="U17" s="3"/>
      <c r="V17" s="2"/>
      <c r="W17" s="3">
        <v>8</v>
      </c>
      <c r="X17" s="2">
        <f t="shared" si="9"/>
        <v>10</v>
      </c>
      <c r="Y17" s="2"/>
      <c r="Z17" s="2"/>
      <c r="AA17" s="2"/>
    </row>
    <row r="18" spans="1:27" ht="12.75">
      <c r="A18" s="2">
        <v>13</v>
      </c>
      <c r="B18" s="2">
        <v>96</v>
      </c>
      <c r="C18" s="12" t="s">
        <v>219</v>
      </c>
      <c r="D18" s="12" t="s">
        <v>178</v>
      </c>
      <c r="E18" s="12" t="s">
        <v>343</v>
      </c>
      <c r="F18" s="2">
        <f t="shared" si="0"/>
        <v>9</v>
      </c>
      <c r="G18" s="3"/>
      <c r="H18" s="2"/>
      <c r="I18" s="3"/>
      <c r="J18" s="2"/>
      <c r="K18" s="3"/>
      <c r="L18" s="2"/>
      <c r="M18" s="3"/>
      <c r="N18" s="2"/>
      <c r="O18" s="3"/>
      <c r="P18" s="2"/>
      <c r="Q18" s="3"/>
      <c r="R18" s="2"/>
      <c r="S18" s="3"/>
      <c r="T18" s="2"/>
      <c r="U18" s="3"/>
      <c r="V18" s="2"/>
      <c r="W18" s="3">
        <v>9</v>
      </c>
      <c r="X18" s="2">
        <f t="shared" si="9"/>
        <v>9</v>
      </c>
      <c r="Y18" s="2"/>
      <c r="Z18" s="2"/>
      <c r="AA18" s="2"/>
    </row>
    <row r="19" spans="1:27" ht="12.75">
      <c r="A19" s="2">
        <v>14</v>
      </c>
      <c r="B19" s="2">
        <v>26</v>
      </c>
      <c r="C19" s="12" t="s">
        <v>219</v>
      </c>
      <c r="D19" s="12" t="s">
        <v>55</v>
      </c>
      <c r="E19" s="12" t="s">
        <v>101</v>
      </c>
      <c r="F19" s="2">
        <f t="shared" si="0"/>
        <v>5</v>
      </c>
      <c r="G19" s="3"/>
      <c r="H19" s="2"/>
      <c r="I19" s="3"/>
      <c r="J19" s="2"/>
      <c r="K19" s="3"/>
      <c r="L19" s="2"/>
      <c r="M19" s="3"/>
      <c r="N19" s="2"/>
      <c r="O19" s="3"/>
      <c r="P19" s="2"/>
      <c r="Q19" s="3"/>
      <c r="R19" s="2"/>
      <c r="S19" s="3"/>
      <c r="T19" s="2"/>
      <c r="U19" s="3"/>
      <c r="V19" s="2"/>
      <c r="W19" s="3">
        <v>12</v>
      </c>
      <c r="X19" s="2">
        <f t="shared" si="9"/>
        <v>5</v>
      </c>
      <c r="Y19" s="2"/>
      <c r="Z19" s="2"/>
      <c r="AA19" s="2"/>
    </row>
  </sheetData>
  <sheetProtection/>
  <mergeCells count="10">
    <mergeCell ref="B2:M2"/>
    <mergeCell ref="G4:H4"/>
    <mergeCell ref="I4:J4"/>
    <mergeCell ref="K4:L4"/>
    <mergeCell ref="M4:N4"/>
    <mergeCell ref="W4:X4"/>
    <mergeCell ref="O4:P4"/>
    <mergeCell ref="Q4:R4"/>
    <mergeCell ref="S4:T4"/>
    <mergeCell ref="U4:V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A21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12.421875" style="0" customWidth="1"/>
    <col min="2" max="2" width="8.57421875" style="0" customWidth="1"/>
    <col min="3" max="3" width="16.8515625" style="0" customWidth="1"/>
    <col min="4" max="5" width="18.28125" style="0" customWidth="1"/>
    <col min="6" max="6" width="15.57421875" style="0" customWidth="1"/>
    <col min="25" max="25" width="22.28125" style="0" customWidth="1"/>
    <col min="27" max="27" width="54.140625" style="0" customWidth="1"/>
  </cols>
  <sheetData>
    <row r="2" spans="2:13" ht="15.75">
      <c r="B2" s="23" t="s">
        <v>185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4" spans="1:27" ht="15.7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2" t="str">
        <f>"May 30"</f>
        <v>May 30</v>
      </c>
      <c r="H4" s="22"/>
      <c r="I4" s="22" t="str">
        <f>"June 6"</f>
        <v>June 6</v>
      </c>
      <c r="J4" s="22"/>
      <c r="K4" s="22" t="str">
        <f>"June 13"</f>
        <v>June 13</v>
      </c>
      <c r="L4" s="22"/>
      <c r="M4" s="22" t="str">
        <f>"June 20"</f>
        <v>June 20</v>
      </c>
      <c r="N4" s="22"/>
      <c r="O4" s="22" t="str">
        <f>"June 27"</f>
        <v>June 27</v>
      </c>
      <c r="P4" s="22"/>
      <c r="Q4" s="22" t="str">
        <f>"July 4"</f>
        <v>July 4</v>
      </c>
      <c r="R4" s="22"/>
      <c r="S4" s="22" t="str">
        <f>"July 11"</f>
        <v>July 11</v>
      </c>
      <c r="T4" s="22"/>
      <c r="U4" s="22" t="str">
        <f>"July 25"</f>
        <v>July 25</v>
      </c>
      <c r="V4" s="22"/>
      <c r="W4" s="22" t="str">
        <f>"Sept 26"</f>
        <v>Sept 26</v>
      </c>
      <c r="X4" s="22"/>
      <c r="Y4" s="1" t="s">
        <v>8</v>
      </c>
      <c r="Z4" s="1" t="s">
        <v>9</v>
      </c>
      <c r="AA4" s="1" t="s">
        <v>10</v>
      </c>
    </row>
    <row r="5" spans="7:24" ht="12.75">
      <c r="G5" s="2" t="s">
        <v>6</v>
      </c>
      <c r="H5" s="2" t="s">
        <v>7</v>
      </c>
      <c r="I5" s="2" t="s">
        <v>6</v>
      </c>
      <c r="J5" s="2" t="s">
        <v>7</v>
      </c>
      <c r="K5" s="2" t="s">
        <v>6</v>
      </c>
      <c r="L5" s="2" t="s">
        <v>7</v>
      </c>
      <c r="M5" s="2" t="s">
        <v>6</v>
      </c>
      <c r="N5" s="2" t="s">
        <v>7</v>
      </c>
      <c r="O5" s="2" t="s">
        <v>6</v>
      </c>
      <c r="P5" s="2" t="s">
        <v>7</v>
      </c>
      <c r="Q5" s="2" t="s">
        <v>6</v>
      </c>
      <c r="R5" s="2" t="s">
        <v>7</v>
      </c>
      <c r="S5" s="2" t="s">
        <v>6</v>
      </c>
      <c r="T5" s="2" t="s">
        <v>7</v>
      </c>
      <c r="U5" s="2" t="s">
        <v>6</v>
      </c>
      <c r="V5" s="2" t="s">
        <v>7</v>
      </c>
      <c r="W5" s="2" t="s">
        <v>6</v>
      </c>
      <c r="X5" s="2" t="s">
        <v>7</v>
      </c>
    </row>
    <row r="6" spans="1:27" ht="12.75">
      <c r="A6" s="9">
        <v>1</v>
      </c>
      <c r="B6" s="9">
        <v>91</v>
      </c>
      <c r="C6" s="9" t="s">
        <v>186</v>
      </c>
      <c r="D6" s="9" t="s">
        <v>135</v>
      </c>
      <c r="E6" s="9" t="s">
        <v>187</v>
      </c>
      <c r="F6" s="9">
        <f aca="true" t="shared" si="0" ref="F6:F21">H6+J6+L6+N6+P6+R6+T6+V6+X6</f>
        <v>161</v>
      </c>
      <c r="G6" s="3">
        <v>1</v>
      </c>
      <c r="H6" s="2">
        <f aca="true" t="shared" si="1" ref="H6:H21">IF($G6=1,23,IF($G6=2,20,IF($G6=3,18,IF($G6=4,16,IF($G6=5,14,IF($G6=6,12,IF($G6=7,11,IF($G6=8,10,0))))))))+IF($G6=9,9,IF($G6=10,8,IF($G6=11,6,IF($G6=12,5,IF($G6=13,4,IF($G6=14,3,IF($G6=15,2,0)))))))+IF($G6=16,1,IF($G6=17,0,0))</f>
        <v>23</v>
      </c>
      <c r="I6" s="3">
        <v>1</v>
      </c>
      <c r="J6" s="2">
        <f aca="true" t="shared" si="2" ref="J6:J21">IF($I6=1,23,IF($I6=2,20,IF($I6=3,18,IF($I6=4,16,IF($I6=5,14,IF($I6=6,12,IF($I6=7,11,IF($I6=8,10,0))))))))+IF($I6=9,9,IF($I6=10,8,IF($I6=11,6,IF($I6=12,5,IF($I6=13,4,IF($I6=14,3,IF($I6=15,2,0)))))))+IF($I6=16,1,IF($I6=17,0,0))</f>
        <v>23</v>
      </c>
      <c r="K6" s="3">
        <v>1</v>
      </c>
      <c r="L6" s="2">
        <f aca="true" t="shared" si="3" ref="L6:L21">IF($K6=1,23,IF($K6=2,20,IF($K6=3,18,IF($K6=4,16,IF($K6=5,14,IF($K6=6,12,IF($K6=7,11,IF($K6=8,10,0))))))))+IF($K6=9,9,IF($K6=10,8,IF($K6=11,6,IF($K6=12,5,IF($K6=13,4,IF($K6=14,3,IF($K6=15,2,0)))))))+IF($K6=16,1,IF($K6=17,0,0))</f>
        <v>23</v>
      </c>
      <c r="M6" s="3">
        <v>1</v>
      </c>
      <c r="N6" s="2">
        <f aca="true" t="shared" si="4" ref="N6:N21">IF($M6=1,23,IF($M6=2,20,IF($M6=3,18,IF($M6=4,16,IF($M6=5,14,IF($M6=6,12,IF($M6=7,11,IF($M6=8,10,0))))))))+IF($M6=9,9,IF($M6=10,8,IF($M6=11,6,IF($M6=12,5,IF($M6=13,4,IF($M6=14,3,IF($M6=15,2,0)))))))+IF($M6=16,1,IF($M6=17,0,0))</f>
        <v>23</v>
      </c>
      <c r="O6" s="3"/>
      <c r="P6" s="2">
        <f aca="true" t="shared" si="5" ref="P6:P21">IF($O6=1,23,IF($O6=2,20,IF($O6=3,18,IF($O6=4,16,IF($O6=5,14,IF($O6=6,12,IF($O6=7,11,IF($O6=8,10,0))))))))+IF($O6=9,9,IF($O6=10,8,IF($O6=11,6,IF($O6=12,5,IF($O6=13,4,IF($O6=14,3,IF($O6=15,2,0)))))))+IF($O6=16,1,IF($O6=17,0,0))</f>
        <v>0</v>
      </c>
      <c r="Q6" s="3">
        <v>1</v>
      </c>
      <c r="R6" s="2">
        <f aca="true" t="shared" si="6" ref="R6:R21">IF($Q6=1,23,IF($Q6=2,20,IF($Q6=3,18,IF($Q6=4,16,IF($Q6=5,14,IF($Q6=6,12,IF($Q6=7,11,IF($Q6=8,10,0))))))))+IF($Q6=9,9,IF($Q6=10,8,IF($Q6=11,6,IF($Q6=12,5,IF($Q6=13,4,IF($Q6=14,3,IF($Q6=15,2,0)))))))+IF($Q6=16,1,IF($Q6=17,0,0))</f>
        <v>23</v>
      </c>
      <c r="S6" s="3">
        <v>1</v>
      </c>
      <c r="T6" s="2">
        <f aca="true" t="shared" si="7" ref="T6:T21">IF($S6=1,23,IF($S6=2,20,IF($S6=3,18,IF($S6=4,16,IF($S6=5,14,IF($S6=6,12,IF($S6=7,11,IF($S6=8,10,0))))))))+IF($S6=9,9,IF($S6=10,8,IF($S6=11,6,IF($S6=12,5,IF($S6=13,4,IF($S6=14,3,IF($S6=15,2,0)))))))+IF($S6=16,1,IF($S6=17,0,0))</f>
        <v>23</v>
      </c>
      <c r="U6" s="3">
        <v>1</v>
      </c>
      <c r="V6" s="2">
        <f aca="true" t="shared" si="8" ref="V6:V21">IF($U6=1,23,IF($U6=2,20,IF($U6=3,18,IF($U6=4,16,IF($U6=5,14,IF($U6=6,12,IF($U6=7,11,IF($U6=8,10,0))))))))+IF($U6=9,9,IF($U6=10,8,IF($U6=11,6,IF($U6=12,5,IF($U6=13,4,IF($U6=14,3,IF($U6=15,2,0)))))))+IF($U6=16,1,IF($U6=17,0,0))</f>
        <v>23</v>
      </c>
      <c r="W6" s="3"/>
      <c r="X6" s="2">
        <f aca="true" t="shared" si="9" ref="X6:X21">IF($W6=1,23,IF($W6=2,20,IF($W6=3,18,IF($W6=4,16,IF($W6=5,14,IF($W6=6,12,IF($W6=7,11,IF($W6=8,10,0))))))))+IF($W6=9,9,IF($W6=10,8,IF($W6=11,6,IF($W6=12,5,IF($W6=13,4,IF($W6=14,3,IF($W6=15,2,0)))))))+IF($W6=16,1,IF($W6=17,0,0))</f>
        <v>0</v>
      </c>
      <c r="Y6" s="2" t="s">
        <v>188</v>
      </c>
      <c r="Z6" s="2" t="s">
        <v>58</v>
      </c>
      <c r="AA6" s="2" t="s">
        <v>189</v>
      </c>
    </row>
    <row r="7" spans="1:27" ht="12.75">
      <c r="A7" s="9">
        <v>2</v>
      </c>
      <c r="B7" s="9">
        <v>290</v>
      </c>
      <c r="C7" s="9" t="s">
        <v>186</v>
      </c>
      <c r="D7" s="9" t="s">
        <v>190</v>
      </c>
      <c r="E7" s="9" t="s">
        <v>191</v>
      </c>
      <c r="F7" s="9">
        <f t="shared" si="0"/>
        <v>153</v>
      </c>
      <c r="G7" s="3">
        <v>4</v>
      </c>
      <c r="H7" s="2">
        <f t="shared" si="1"/>
        <v>16</v>
      </c>
      <c r="I7" s="3">
        <v>4</v>
      </c>
      <c r="J7" s="2">
        <f t="shared" si="2"/>
        <v>16</v>
      </c>
      <c r="K7" s="3">
        <v>3</v>
      </c>
      <c r="L7" s="2">
        <f t="shared" si="3"/>
        <v>18</v>
      </c>
      <c r="M7" s="3">
        <v>2</v>
      </c>
      <c r="N7" s="2">
        <f t="shared" si="4"/>
        <v>20</v>
      </c>
      <c r="O7" s="3"/>
      <c r="P7" s="2">
        <f t="shared" si="5"/>
        <v>0</v>
      </c>
      <c r="Q7" s="3">
        <v>2</v>
      </c>
      <c r="R7" s="2">
        <f t="shared" si="6"/>
        <v>20</v>
      </c>
      <c r="S7" s="3">
        <v>2</v>
      </c>
      <c r="T7" s="2">
        <f t="shared" si="7"/>
        <v>20</v>
      </c>
      <c r="U7" s="3">
        <v>2</v>
      </c>
      <c r="V7" s="2">
        <f t="shared" si="8"/>
        <v>20</v>
      </c>
      <c r="W7" s="3">
        <v>1</v>
      </c>
      <c r="X7" s="2">
        <f t="shared" si="9"/>
        <v>23</v>
      </c>
      <c r="Y7" s="2" t="s">
        <v>192</v>
      </c>
      <c r="Z7" s="2" t="s">
        <v>58</v>
      </c>
      <c r="AA7" s="2" t="s">
        <v>193</v>
      </c>
    </row>
    <row r="8" spans="1:27" ht="12.75">
      <c r="A8" s="9">
        <v>3</v>
      </c>
      <c r="B8" s="9">
        <v>81</v>
      </c>
      <c r="C8" s="9" t="s">
        <v>186</v>
      </c>
      <c r="D8" s="9" t="s">
        <v>205</v>
      </c>
      <c r="E8" s="9" t="s">
        <v>206</v>
      </c>
      <c r="F8" s="9">
        <f t="shared" si="0"/>
        <v>136</v>
      </c>
      <c r="G8" s="3">
        <v>3</v>
      </c>
      <c r="H8" s="2">
        <f t="shared" si="1"/>
        <v>18</v>
      </c>
      <c r="I8" s="3">
        <v>3</v>
      </c>
      <c r="J8" s="2">
        <f t="shared" si="2"/>
        <v>18</v>
      </c>
      <c r="K8" s="3">
        <v>2</v>
      </c>
      <c r="L8" s="2">
        <f t="shared" si="3"/>
        <v>20</v>
      </c>
      <c r="M8" s="3">
        <v>6</v>
      </c>
      <c r="N8" s="2">
        <f t="shared" si="4"/>
        <v>12</v>
      </c>
      <c r="O8" s="3"/>
      <c r="P8" s="2">
        <f t="shared" si="5"/>
        <v>0</v>
      </c>
      <c r="Q8" s="3">
        <v>4</v>
      </c>
      <c r="R8" s="2">
        <f t="shared" si="6"/>
        <v>16</v>
      </c>
      <c r="S8" s="3">
        <v>3</v>
      </c>
      <c r="T8" s="2">
        <f t="shared" si="7"/>
        <v>18</v>
      </c>
      <c r="U8" s="3">
        <v>3</v>
      </c>
      <c r="V8" s="2">
        <f t="shared" si="8"/>
        <v>18</v>
      </c>
      <c r="W8" s="3">
        <v>4</v>
      </c>
      <c r="X8" s="2">
        <f t="shared" si="9"/>
        <v>16</v>
      </c>
      <c r="Y8" s="2" t="s">
        <v>207</v>
      </c>
      <c r="Z8" s="2" t="s">
        <v>58</v>
      </c>
      <c r="AA8" s="2" t="s">
        <v>208</v>
      </c>
    </row>
    <row r="9" spans="1:27" ht="12.75">
      <c r="A9" s="2">
        <v>4</v>
      </c>
      <c r="B9" s="2">
        <v>7</v>
      </c>
      <c r="C9" s="2" t="s">
        <v>186</v>
      </c>
      <c r="D9" s="2" t="s">
        <v>100</v>
      </c>
      <c r="E9" s="2" t="s">
        <v>214</v>
      </c>
      <c r="F9" s="2">
        <f t="shared" si="0"/>
        <v>120</v>
      </c>
      <c r="G9" s="3">
        <v>5</v>
      </c>
      <c r="H9" s="2">
        <f t="shared" si="1"/>
        <v>14</v>
      </c>
      <c r="I9" s="3">
        <v>5</v>
      </c>
      <c r="J9" s="2">
        <f t="shared" si="2"/>
        <v>14</v>
      </c>
      <c r="K9" s="3">
        <v>6</v>
      </c>
      <c r="L9" s="2">
        <f t="shared" si="3"/>
        <v>12</v>
      </c>
      <c r="M9" s="3">
        <v>4</v>
      </c>
      <c r="N9" s="2">
        <f t="shared" si="4"/>
        <v>16</v>
      </c>
      <c r="O9" s="3"/>
      <c r="P9" s="2">
        <f t="shared" si="5"/>
        <v>0</v>
      </c>
      <c r="Q9" s="3">
        <v>3</v>
      </c>
      <c r="R9" s="2">
        <f t="shared" si="6"/>
        <v>18</v>
      </c>
      <c r="S9" s="3">
        <v>4</v>
      </c>
      <c r="T9" s="2">
        <f t="shared" si="7"/>
        <v>16</v>
      </c>
      <c r="U9" s="3">
        <v>4</v>
      </c>
      <c r="V9" s="2">
        <f t="shared" si="8"/>
        <v>16</v>
      </c>
      <c r="W9" s="3">
        <v>5</v>
      </c>
      <c r="X9" s="2">
        <f t="shared" si="9"/>
        <v>14</v>
      </c>
      <c r="Y9" s="2" t="s">
        <v>77</v>
      </c>
      <c r="Z9" s="2" t="s">
        <v>62</v>
      </c>
      <c r="AA9" s="2"/>
    </row>
    <row r="10" spans="1:27" ht="12.75">
      <c r="A10" s="2">
        <v>5</v>
      </c>
      <c r="B10" s="2">
        <v>42</v>
      </c>
      <c r="C10" s="2" t="s">
        <v>186</v>
      </c>
      <c r="D10" s="2" t="s">
        <v>198</v>
      </c>
      <c r="E10" s="2" t="s">
        <v>199</v>
      </c>
      <c r="F10" s="2">
        <f t="shared" si="0"/>
        <v>65</v>
      </c>
      <c r="G10" s="3">
        <v>2</v>
      </c>
      <c r="H10" s="2">
        <f t="shared" si="1"/>
        <v>20</v>
      </c>
      <c r="I10" s="3"/>
      <c r="J10" s="2">
        <f t="shared" si="2"/>
        <v>0</v>
      </c>
      <c r="K10" s="3">
        <v>4</v>
      </c>
      <c r="L10" s="2">
        <f t="shared" si="3"/>
        <v>16</v>
      </c>
      <c r="M10" s="3">
        <v>7</v>
      </c>
      <c r="N10" s="2">
        <f t="shared" si="4"/>
        <v>11</v>
      </c>
      <c r="O10" s="3"/>
      <c r="P10" s="2">
        <f t="shared" si="5"/>
        <v>0</v>
      </c>
      <c r="Q10" s="3" t="s">
        <v>47</v>
      </c>
      <c r="R10" s="2">
        <f t="shared" si="6"/>
        <v>0</v>
      </c>
      <c r="S10" s="3"/>
      <c r="T10" s="2">
        <f t="shared" si="7"/>
        <v>0</v>
      </c>
      <c r="U10" s="3"/>
      <c r="V10" s="2">
        <f t="shared" si="8"/>
        <v>0</v>
      </c>
      <c r="W10" s="3">
        <v>3</v>
      </c>
      <c r="X10" s="2">
        <f t="shared" si="9"/>
        <v>18</v>
      </c>
      <c r="Y10" s="2" t="s">
        <v>200</v>
      </c>
      <c r="Z10" s="2" t="s">
        <v>62</v>
      </c>
      <c r="AA10" s="2" t="s">
        <v>201</v>
      </c>
    </row>
    <row r="11" spans="1:27" ht="12.75">
      <c r="A11" s="2">
        <v>6</v>
      </c>
      <c r="B11" s="2">
        <v>51</v>
      </c>
      <c r="C11" s="2" t="s">
        <v>186</v>
      </c>
      <c r="D11" s="2" t="s">
        <v>84</v>
      </c>
      <c r="E11" s="2" t="s">
        <v>85</v>
      </c>
      <c r="F11" s="2">
        <f t="shared" si="0"/>
        <v>58</v>
      </c>
      <c r="G11" s="3"/>
      <c r="H11" s="2">
        <f t="shared" si="1"/>
        <v>0</v>
      </c>
      <c r="I11" s="3">
        <v>6</v>
      </c>
      <c r="J11" s="2">
        <f t="shared" si="2"/>
        <v>12</v>
      </c>
      <c r="K11" s="3">
        <v>5</v>
      </c>
      <c r="L11" s="2">
        <f t="shared" si="3"/>
        <v>14</v>
      </c>
      <c r="M11" s="3">
        <v>3</v>
      </c>
      <c r="N11" s="2">
        <f t="shared" si="4"/>
        <v>18</v>
      </c>
      <c r="O11" s="3"/>
      <c r="P11" s="2">
        <f t="shared" si="5"/>
        <v>0</v>
      </c>
      <c r="Q11" s="3">
        <v>5</v>
      </c>
      <c r="R11" s="2">
        <f t="shared" si="6"/>
        <v>14</v>
      </c>
      <c r="S11" s="3"/>
      <c r="T11" s="2">
        <f t="shared" si="7"/>
        <v>0</v>
      </c>
      <c r="U11" s="3"/>
      <c r="V11" s="2">
        <f t="shared" si="8"/>
        <v>0</v>
      </c>
      <c r="W11" s="3"/>
      <c r="X11" s="2">
        <f t="shared" si="9"/>
        <v>0</v>
      </c>
      <c r="Y11" s="2" t="s">
        <v>86</v>
      </c>
      <c r="Z11" s="2"/>
      <c r="AA11" s="2"/>
    </row>
    <row r="12" spans="1:27" ht="12.75">
      <c r="A12" s="2">
        <v>7</v>
      </c>
      <c r="B12" s="2">
        <v>98</v>
      </c>
      <c r="C12" s="2" t="s">
        <v>186</v>
      </c>
      <c r="D12" s="2" t="s">
        <v>202</v>
      </c>
      <c r="E12" s="2" t="s">
        <v>203</v>
      </c>
      <c r="F12" s="2">
        <f t="shared" si="0"/>
        <v>40</v>
      </c>
      <c r="G12" s="3"/>
      <c r="H12" s="2">
        <f t="shared" si="1"/>
        <v>0</v>
      </c>
      <c r="I12" s="3">
        <v>2</v>
      </c>
      <c r="J12" s="2">
        <f t="shared" si="2"/>
        <v>20</v>
      </c>
      <c r="K12" s="3"/>
      <c r="L12" s="2">
        <f t="shared" si="3"/>
        <v>0</v>
      </c>
      <c r="M12" s="3"/>
      <c r="N12" s="2">
        <f t="shared" si="4"/>
        <v>0</v>
      </c>
      <c r="O12" s="3"/>
      <c r="P12" s="2">
        <f t="shared" si="5"/>
        <v>0</v>
      </c>
      <c r="Q12" s="3"/>
      <c r="R12" s="2">
        <f t="shared" si="6"/>
        <v>0</v>
      </c>
      <c r="S12" s="3"/>
      <c r="T12" s="2">
        <f t="shared" si="7"/>
        <v>0</v>
      </c>
      <c r="U12" s="3"/>
      <c r="V12" s="2">
        <f t="shared" si="8"/>
        <v>0</v>
      </c>
      <c r="W12" s="3">
        <v>2</v>
      </c>
      <c r="X12" s="2">
        <f t="shared" si="9"/>
        <v>20</v>
      </c>
      <c r="Y12" s="2" t="s">
        <v>204</v>
      </c>
      <c r="Z12" s="2" t="s">
        <v>58</v>
      </c>
      <c r="AA12" s="2"/>
    </row>
    <row r="13" spans="1:27" ht="12.75">
      <c r="A13" s="2">
        <v>8</v>
      </c>
      <c r="B13" s="2">
        <v>54</v>
      </c>
      <c r="C13" s="2" t="s">
        <v>186</v>
      </c>
      <c r="D13" s="2" t="s">
        <v>210</v>
      </c>
      <c r="E13" s="2" t="s">
        <v>211</v>
      </c>
      <c r="F13" s="2">
        <f t="shared" si="0"/>
        <v>24</v>
      </c>
      <c r="G13" s="3"/>
      <c r="H13" s="2">
        <f t="shared" si="1"/>
        <v>0</v>
      </c>
      <c r="I13" s="3">
        <v>8</v>
      </c>
      <c r="J13" s="2">
        <f t="shared" si="2"/>
        <v>10</v>
      </c>
      <c r="K13" s="3"/>
      <c r="L13" s="2">
        <f t="shared" si="3"/>
        <v>0</v>
      </c>
      <c r="M13" s="3">
        <v>5</v>
      </c>
      <c r="N13" s="2">
        <f t="shared" si="4"/>
        <v>14</v>
      </c>
      <c r="O13" s="3"/>
      <c r="P13" s="2">
        <f t="shared" si="5"/>
        <v>0</v>
      </c>
      <c r="Q13" s="3"/>
      <c r="R13" s="2">
        <f t="shared" si="6"/>
        <v>0</v>
      </c>
      <c r="S13" s="3"/>
      <c r="T13" s="2">
        <f t="shared" si="7"/>
        <v>0</v>
      </c>
      <c r="U13" s="3"/>
      <c r="V13" s="2">
        <f t="shared" si="8"/>
        <v>0</v>
      </c>
      <c r="W13" s="3"/>
      <c r="X13" s="2">
        <f t="shared" si="9"/>
        <v>0</v>
      </c>
      <c r="Y13" s="2" t="s">
        <v>212</v>
      </c>
      <c r="Z13" s="2" t="s">
        <v>213</v>
      </c>
      <c r="AA13" s="2"/>
    </row>
    <row r="14" spans="1:27" ht="12.75">
      <c r="A14" s="2">
        <v>9</v>
      </c>
      <c r="B14" s="2">
        <v>118</v>
      </c>
      <c r="C14" s="2" t="s">
        <v>186</v>
      </c>
      <c r="D14" s="2" t="s">
        <v>215</v>
      </c>
      <c r="E14" s="2" t="s">
        <v>216</v>
      </c>
      <c r="F14" s="2">
        <f t="shared" si="0"/>
        <v>24</v>
      </c>
      <c r="G14" s="3"/>
      <c r="H14" s="2">
        <f t="shared" si="1"/>
        <v>0</v>
      </c>
      <c r="I14" s="3"/>
      <c r="J14" s="2">
        <f t="shared" si="2"/>
        <v>0</v>
      </c>
      <c r="K14" s="3"/>
      <c r="L14" s="2">
        <f t="shared" si="3"/>
        <v>0</v>
      </c>
      <c r="M14" s="3"/>
      <c r="N14" s="2">
        <f t="shared" si="4"/>
        <v>0</v>
      </c>
      <c r="O14" s="3"/>
      <c r="P14" s="2">
        <f t="shared" si="5"/>
        <v>0</v>
      </c>
      <c r="Q14" s="3"/>
      <c r="R14" s="2">
        <f t="shared" si="6"/>
        <v>0</v>
      </c>
      <c r="S14" s="3">
        <v>5</v>
      </c>
      <c r="T14" s="2">
        <f t="shared" si="7"/>
        <v>14</v>
      </c>
      <c r="U14" s="3" t="s">
        <v>47</v>
      </c>
      <c r="V14" s="2">
        <f t="shared" si="8"/>
        <v>0</v>
      </c>
      <c r="W14" s="3">
        <v>8</v>
      </c>
      <c r="X14" s="2">
        <f t="shared" si="9"/>
        <v>10</v>
      </c>
      <c r="Y14" s="2" t="s">
        <v>77</v>
      </c>
      <c r="Z14" s="2"/>
      <c r="AA14" s="2" t="s">
        <v>217</v>
      </c>
    </row>
    <row r="15" spans="1:27" ht="12.75">
      <c r="A15" s="2">
        <v>10</v>
      </c>
      <c r="B15" s="2">
        <v>311</v>
      </c>
      <c r="C15" s="2" t="s">
        <v>186</v>
      </c>
      <c r="D15" s="12" t="s">
        <v>336</v>
      </c>
      <c r="E15" s="12" t="s">
        <v>337</v>
      </c>
      <c r="F15" s="2">
        <f t="shared" si="0"/>
        <v>12</v>
      </c>
      <c r="G15" s="3"/>
      <c r="H15" s="2">
        <f t="shared" si="1"/>
        <v>0</v>
      </c>
      <c r="I15" s="3"/>
      <c r="J15" s="2">
        <f t="shared" si="2"/>
        <v>0</v>
      </c>
      <c r="K15" s="3"/>
      <c r="L15" s="2">
        <f t="shared" si="3"/>
        <v>0</v>
      </c>
      <c r="M15" s="3"/>
      <c r="N15" s="2">
        <f t="shared" si="4"/>
        <v>0</v>
      </c>
      <c r="O15" s="3"/>
      <c r="P15" s="2">
        <f t="shared" si="5"/>
        <v>0</v>
      </c>
      <c r="Q15" s="3"/>
      <c r="R15" s="2">
        <f t="shared" si="6"/>
        <v>0</v>
      </c>
      <c r="S15" s="3"/>
      <c r="T15" s="2">
        <f t="shared" si="7"/>
        <v>0</v>
      </c>
      <c r="U15" s="3"/>
      <c r="V15" s="2">
        <f t="shared" si="8"/>
        <v>0</v>
      </c>
      <c r="W15" s="3">
        <v>6</v>
      </c>
      <c r="X15" s="2">
        <f t="shared" si="9"/>
        <v>12</v>
      </c>
      <c r="Y15" s="4"/>
      <c r="Z15" s="4"/>
      <c r="AA15" s="4"/>
    </row>
    <row r="16" spans="1:27" ht="12.75">
      <c r="A16" s="2">
        <v>11</v>
      </c>
      <c r="B16" s="2">
        <v>935</v>
      </c>
      <c r="C16" s="2" t="s">
        <v>186</v>
      </c>
      <c r="D16" s="2" t="s">
        <v>197</v>
      </c>
      <c r="E16" s="2" t="s">
        <v>195</v>
      </c>
      <c r="F16" s="2">
        <f t="shared" si="0"/>
        <v>11</v>
      </c>
      <c r="G16" s="3"/>
      <c r="H16" s="2">
        <f t="shared" si="1"/>
        <v>0</v>
      </c>
      <c r="I16" s="3"/>
      <c r="J16" s="2">
        <f t="shared" si="2"/>
        <v>0</v>
      </c>
      <c r="K16" s="3">
        <v>7</v>
      </c>
      <c r="L16" s="2">
        <f t="shared" si="3"/>
        <v>11</v>
      </c>
      <c r="M16" s="3"/>
      <c r="N16" s="2">
        <f t="shared" si="4"/>
        <v>0</v>
      </c>
      <c r="O16" s="3"/>
      <c r="P16" s="2">
        <f t="shared" si="5"/>
        <v>0</v>
      </c>
      <c r="Q16" s="3" t="s">
        <v>47</v>
      </c>
      <c r="R16" s="2">
        <f t="shared" si="6"/>
        <v>0</v>
      </c>
      <c r="S16" s="3"/>
      <c r="T16" s="2">
        <f t="shared" si="7"/>
        <v>0</v>
      </c>
      <c r="U16" s="3"/>
      <c r="V16" s="2">
        <f t="shared" si="8"/>
        <v>0</v>
      </c>
      <c r="W16" s="3"/>
      <c r="X16" s="2">
        <f t="shared" si="9"/>
        <v>0</v>
      </c>
      <c r="Y16" s="2" t="s">
        <v>196</v>
      </c>
      <c r="Z16" s="2" t="s">
        <v>53</v>
      </c>
      <c r="AA16" s="2"/>
    </row>
    <row r="17" spans="1:27" ht="12.75">
      <c r="A17" s="2">
        <v>12</v>
      </c>
      <c r="B17" s="2">
        <v>88</v>
      </c>
      <c r="C17" s="2" t="s">
        <v>186</v>
      </c>
      <c r="D17" s="2" t="s">
        <v>161</v>
      </c>
      <c r="E17" s="2" t="s">
        <v>209</v>
      </c>
      <c r="F17" s="2">
        <f t="shared" si="0"/>
        <v>11</v>
      </c>
      <c r="G17" s="3"/>
      <c r="H17" s="2">
        <f t="shared" si="1"/>
        <v>0</v>
      </c>
      <c r="I17" s="3">
        <v>7</v>
      </c>
      <c r="J17" s="2">
        <f t="shared" si="2"/>
        <v>11</v>
      </c>
      <c r="K17" s="3"/>
      <c r="L17" s="2">
        <f t="shared" si="3"/>
        <v>0</v>
      </c>
      <c r="M17" s="3"/>
      <c r="N17" s="2">
        <f t="shared" si="4"/>
        <v>0</v>
      </c>
      <c r="O17" s="3"/>
      <c r="P17" s="2">
        <f t="shared" si="5"/>
        <v>0</v>
      </c>
      <c r="Q17" s="3"/>
      <c r="R17" s="2">
        <f t="shared" si="6"/>
        <v>0</v>
      </c>
      <c r="S17" s="3"/>
      <c r="T17" s="2">
        <f t="shared" si="7"/>
        <v>0</v>
      </c>
      <c r="U17" s="3"/>
      <c r="V17" s="2">
        <f t="shared" si="8"/>
        <v>0</v>
      </c>
      <c r="W17" s="3"/>
      <c r="X17" s="2">
        <f t="shared" si="9"/>
        <v>0</v>
      </c>
      <c r="Y17" s="2" t="s">
        <v>19</v>
      </c>
      <c r="Z17" s="2" t="s">
        <v>73</v>
      </c>
      <c r="AA17" s="2"/>
    </row>
    <row r="18" spans="1:24" ht="12.75">
      <c r="A18" s="2">
        <v>13</v>
      </c>
      <c r="B18" s="2">
        <v>909</v>
      </c>
      <c r="C18" s="2" t="s">
        <v>186</v>
      </c>
      <c r="D18" s="12" t="s">
        <v>253</v>
      </c>
      <c r="E18" s="12" t="s">
        <v>161</v>
      </c>
      <c r="F18" s="2">
        <f t="shared" si="0"/>
        <v>11</v>
      </c>
      <c r="G18" s="3"/>
      <c r="H18" s="2">
        <f t="shared" si="1"/>
        <v>0</v>
      </c>
      <c r="I18" s="3"/>
      <c r="J18" s="2">
        <f t="shared" si="2"/>
        <v>0</v>
      </c>
      <c r="K18" s="3"/>
      <c r="L18" s="2">
        <f t="shared" si="3"/>
        <v>0</v>
      </c>
      <c r="M18" s="3"/>
      <c r="N18" s="2">
        <f t="shared" si="4"/>
        <v>0</v>
      </c>
      <c r="O18" s="3"/>
      <c r="P18" s="2">
        <f t="shared" si="5"/>
        <v>0</v>
      </c>
      <c r="Q18" s="3"/>
      <c r="R18" s="2">
        <f t="shared" si="6"/>
        <v>0</v>
      </c>
      <c r="S18" s="3"/>
      <c r="T18" s="2">
        <f t="shared" si="7"/>
        <v>0</v>
      </c>
      <c r="U18" s="3"/>
      <c r="V18" s="2">
        <f t="shared" si="8"/>
        <v>0</v>
      </c>
      <c r="W18" s="3">
        <v>7</v>
      </c>
      <c r="X18" s="2">
        <f t="shared" si="9"/>
        <v>11</v>
      </c>
    </row>
    <row r="19" spans="1:27" ht="12.75">
      <c r="A19" s="2">
        <v>14</v>
      </c>
      <c r="B19" s="2">
        <v>935</v>
      </c>
      <c r="C19" s="2" t="s">
        <v>186</v>
      </c>
      <c r="D19" s="2" t="s">
        <v>194</v>
      </c>
      <c r="E19" s="2" t="s">
        <v>195</v>
      </c>
      <c r="F19" s="2">
        <f t="shared" si="0"/>
        <v>9</v>
      </c>
      <c r="G19" s="3" t="s">
        <v>47</v>
      </c>
      <c r="H19" s="2">
        <f t="shared" si="1"/>
        <v>0</v>
      </c>
      <c r="I19" s="3">
        <v>9</v>
      </c>
      <c r="J19" s="2">
        <f t="shared" si="2"/>
        <v>9</v>
      </c>
      <c r="K19" s="3"/>
      <c r="L19" s="2">
        <f t="shared" si="3"/>
        <v>0</v>
      </c>
      <c r="M19" s="3"/>
      <c r="N19" s="2">
        <f t="shared" si="4"/>
        <v>0</v>
      </c>
      <c r="O19" s="3"/>
      <c r="P19" s="2">
        <f t="shared" si="5"/>
        <v>0</v>
      </c>
      <c r="Q19" s="3"/>
      <c r="R19" s="2">
        <f t="shared" si="6"/>
        <v>0</v>
      </c>
      <c r="S19" s="3"/>
      <c r="T19" s="2">
        <f t="shared" si="7"/>
        <v>0</v>
      </c>
      <c r="U19" s="3"/>
      <c r="V19" s="2">
        <f t="shared" si="8"/>
        <v>0</v>
      </c>
      <c r="W19" s="3"/>
      <c r="X19" s="2">
        <f t="shared" si="9"/>
        <v>0</v>
      </c>
      <c r="Y19" s="5" t="s">
        <v>196</v>
      </c>
      <c r="Z19" s="5" t="s">
        <v>53</v>
      </c>
      <c r="AA19" s="5"/>
    </row>
    <row r="20" spans="1:24" ht="12.75">
      <c r="A20" s="2">
        <v>15</v>
      </c>
      <c r="B20" s="2">
        <v>41</v>
      </c>
      <c r="C20" s="2" t="s">
        <v>186</v>
      </c>
      <c r="D20" s="12" t="s">
        <v>111</v>
      </c>
      <c r="E20" s="12" t="s">
        <v>344</v>
      </c>
      <c r="F20" s="2">
        <f t="shared" si="0"/>
        <v>9</v>
      </c>
      <c r="G20" s="3"/>
      <c r="H20" s="2">
        <f t="shared" si="1"/>
        <v>0</v>
      </c>
      <c r="I20" s="3"/>
      <c r="J20" s="2">
        <f t="shared" si="2"/>
        <v>0</v>
      </c>
      <c r="K20" s="3"/>
      <c r="L20" s="2">
        <f t="shared" si="3"/>
        <v>0</v>
      </c>
      <c r="M20" s="3"/>
      <c r="N20" s="2">
        <f t="shared" si="4"/>
        <v>0</v>
      </c>
      <c r="O20" s="3"/>
      <c r="P20" s="2">
        <f t="shared" si="5"/>
        <v>0</v>
      </c>
      <c r="Q20" s="3"/>
      <c r="R20" s="2">
        <f t="shared" si="6"/>
        <v>0</v>
      </c>
      <c r="S20" s="3"/>
      <c r="T20" s="2">
        <f t="shared" si="7"/>
        <v>0</v>
      </c>
      <c r="U20" s="3"/>
      <c r="V20" s="2">
        <f t="shared" si="8"/>
        <v>0</v>
      </c>
      <c r="W20" s="3">
        <v>9</v>
      </c>
      <c r="X20" s="2">
        <f t="shared" si="9"/>
        <v>9</v>
      </c>
    </row>
    <row r="21" spans="1:24" ht="12.75">
      <c r="A21" s="2">
        <v>16</v>
      </c>
      <c r="B21" s="2">
        <v>73</v>
      </c>
      <c r="C21" s="2" t="s">
        <v>186</v>
      </c>
      <c r="D21" s="12" t="s">
        <v>345</v>
      </c>
      <c r="E21" s="12" t="s">
        <v>339</v>
      </c>
      <c r="F21" s="2">
        <f t="shared" si="0"/>
        <v>8</v>
      </c>
      <c r="G21" s="3"/>
      <c r="H21" s="2">
        <f t="shared" si="1"/>
        <v>0</v>
      </c>
      <c r="I21" s="3"/>
      <c r="J21" s="2">
        <f t="shared" si="2"/>
        <v>0</v>
      </c>
      <c r="K21" s="3"/>
      <c r="L21" s="2">
        <f t="shared" si="3"/>
        <v>0</v>
      </c>
      <c r="M21" s="3"/>
      <c r="N21" s="2">
        <f t="shared" si="4"/>
        <v>0</v>
      </c>
      <c r="O21" s="3"/>
      <c r="P21" s="2">
        <f t="shared" si="5"/>
        <v>0</v>
      </c>
      <c r="Q21" s="3"/>
      <c r="R21" s="2">
        <f t="shared" si="6"/>
        <v>0</v>
      </c>
      <c r="S21" s="3"/>
      <c r="T21" s="2">
        <f t="shared" si="7"/>
        <v>0</v>
      </c>
      <c r="U21" s="3"/>
      <c r="V21" s="2">
        <f t="shared" si="8"/>
        <v>0</v>
      </c>
      <c r="W21" s="3">
        <v>10</v>
      </c>
      <c r="X21" s="2">
        <f t="shared" si="9"/>
        <v>8</v>
      </c>
    </row>
  </sheetData>
  <sheetProtection/>
  <mergeCells count="10">
    <mergeCell ref="B2:M2"/>
    <mergeCell ref="G4:H4"/>
    <mergeCell ref="I4:J4"/>
    <mergeCell ref="K4:L4"/>
    <mergeCell ref="M4:N4"/>
    <mergeCell ref="W4:X4"/>
    <mergeCell ref="O4:P4"/>
    <mergeCell ref="Q4:R4"/>
    <mergeCell ref="S4:T4"/>
    <mergeCell ref="U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JumpButton Studio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Lycrios</dc:creator>
  <cp:keywords/>
  <dc:description/>
  <cp:lastModifiedBy>David</cp:lastModifiedBy>
  <cp:lastPrinted>2015-10-09T02:39:43Z</cp:lastPrinted>
  <dcterms:created xsi:type="dcterms:W3CDTF">2015-07-28T07:24:38Z</dcterms:created>
  <dcterms:modified xsi:type="dcterms:W3CDTF">2015-10-16T20:12:56Z</dcterms:modified>
  <cp:category/>
  <cp:version/>
  <cp:contentType/>
  <cp:contentStatus/>
</cp:coreProperties>
</file>